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C:\Users\sofia.vera\Downloads\Matrices 2026\"/>
    </mc:Choice>
  </mc:AlternateContent>
  <xr:revisionPtr revIDLastSave="0" documentId="13_ncr:1_{4126E877-5EC0-40CE-B9E5-A3F40B5841B2}" xr6:coauthVersionLast="47" xr6:coauthVersionMax="47" xr10:uidLastSave="{00000000-0000-0000-0000-000000000000}"/>
  <bookViews>
    <workbookView xWindow="-108" yWindow="-108" windowWidth="23256" windowHeight="12456" tabRatio="646" firstSheet="4" activeTab="9" xr2:uid="{00000000-000D-0000-FFFF-FFFF00000000}"/>
  </bookViews>
  <sheets>
    <sheet name="DEMANDA" sheetId="1" r:id="rId1"/>
    <sheet name="QUEJAS" sheetId="2" r:id="rId2"/>
    <sheet name="COSTO ADM PÚBLICA" sheetId="3" r:id="rId3"/>
    <sheet name="AUXILIAR COSTO ADMINISTRACIÓN" sheetId="10" r:id="rId4"/>
    <sheet name="TIEMPO RESPUESTA" sheetId="4" r:id="rId5"/>
    <sheet name="CANAL" sheetId="5" r:id="rId6"/>
    <sheet name="CORRUPCIÓN" sheetId="7" r:id="rId7"/>
    <sheet name="DEVOLUCIONES" sheetId="8" r:id="rId8"/>
    <sheet name="VINCULADOS" sheetId="9" r:id="rId9"/>
    <sheet name="RESUMEN" sheetId="6" r:id="rId10"/>
  </sheets>
  <definedNames>
    <definedName name="_xlnm._FilterDatabase" localSheetId="5" hidden="1">CANAL!$A$7:$D$7</definedName>
    <definedName name="_xlnm._FilterDatabase" localSheetId="2" hidden="1">'COSTO ADM PÚBLICA'!$A$9:$G$217</definedName>
    <definedName name="_xlnm._FilterDatabase" localSheetId="0" hidden="1">DEMANDA!$A$12:$D$12</definedName>
    <definedName name="_xlnm._FilterDatabase" localSheetId="1" hidden="1">QUEJAS!$A$8:$F$24</definedName>
    <definedName name="_xlpm.grupo" hidden="1" xlm="1">#NAME?</definedName>
    <definedName name="_xlpm.grupoArray" hidden="1" xlm="1">#NAME?</definedName>
    <definedName name="_xlpm.pos" hidden="1" xlm="1">#NAME?</definedName>
    <definedName name="_xlpm.rango" hidden="1" xlm="1">#NAME?</definedName>
    <definedName name="_xlpm.resultado" hidden="1" xlm="1">#NAME?</definedName>
    <definedName name="_xlpm.tercio" hidden="1" xlm="1">#NAME?</definedName>
    <definedName name="_xlpm.total" hidden="1" xlm="1">#NAME?</definedName>
    <definedName name="_xlpm.valores" hidden="1" xlm="1">#NAME?</definedName>
    <definedName name="_xlpm.valorGrupo" hidden="1" xlm="1">#NAME?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7" i="6" l="1" a="1"/>
  <c r="A7" i="6" s="1"/>
  <c r="B7" i="6" a="1"/>
  <c r="B7" i="6" s="1"/>
  <c r="A8" i="6" a="1"/>
  <c r="A8" i="6" s="1"/>
  <c r="B8" i="6" a="1"/>
  <c r="B8" i="6" s="1"/>
  <c r="A9" i="6" a="1"/>
  <c r="A9" i="6" s="1"/>
  <c r="B9" i="6" a="1"/>
  <c r="B9" i="6" s="1"/>
  <c r="A10" i="6" a="1"/>
  <c r="A10" i="6" s="1"/>
  <c r="B10" i="6" a="1"/>
  <c r="B10" i="6" s="1"/>
  <c r="A11" i="6" a="1"/>
  <c r="A11" i="6" s="1"/>
  <c r="B11" i="6" a="1"/>
  <c r="B11" i="6" s="1"/>
  <c r="A12" i="6" a="1"/>
  <c r="A12" i="6" s="1"/>
  <c r="B12" i="6" a="1"/>
  <c r="B12" i="6" s="1"/>
  <c r="A13" i="6" a="1"/>
  <c r="A13" i="6" s="1"/>
  <c r="B13" i="6" a="1"/>
  <c r="B13" i="6" s="1"/>
  <c r="A14" i="6" a="1"/>
  <c r="A14" i="6"/>
  <c r="B14" i="6" a="1"/>
  <c r="B14" i="6"/>
  <c r="A15" i="6" a="1"/>
  <c r="A15" i="6"/>
  <c r="B15" i="6" a="1"/>
  <c r="B15" i="6" s="1"/>
  <c r="A16" i="6" a="1"/>
  <c r="A16" i="6" s="1"/>
  <c r="B16" i="6" a="1"/>
  <c r="B16" i="6" s="1"/>
  <c r="A17" i="6" a="1"/>
  <c r="A17" i="6" s="1"/>
  <c r="B17" i="6" a="1"/>
  <c r="B17" i="6"/>
  <c r="A18" i="6" a="1"/>
  <c r="A18" i="6"/>
  <c r="B18" i="6" a="1"/>
  <c r="B18" i="6"/>
  <c r="A19" i="6" a="1"/>
  <c r="A19" i="6" s="1"/>
  <c r="B19" i="6" a="1"/>
  <c r="B19" i="6" s="1"/>
  <c r="A20" i="6" a="1"/>
  <c r="A20" i="6"/>
  <c r="B20" i="6" a="1"/>
  <c r="B20" i="6" s="1"/>
  <c r="A21" i="6" a="1"/>
  <c r="A21" i="6"/>
  <c r="B21" i="6" a="1"/>
  <c r="B21" i="6" s="1"/>
  <c r="A22" i="6" a="1"/>
  <c r="A22" i="6" s="1"/>
  <c r="B22" i="6" a="1"/>
  <c r="B22" i="6" s="1"/>
  <c r="A23" i="6" a="1"/>
  <c r="A23" i="6" s="1"/>
  <c r="B23" i="6" a="1"/>
  <c r="B23" i="6" s="1"/>
  <c r="A24" i="6" a="1"/>
  <c r="A24" i="6" s="1"/>
  <c r="B24" i="6" a="1"/>
  <c r="B24" i="6" s="1"/>
  <c r="A25" i="6" a="1"/>
  <c r="A25" i="6" s="1"/>
  <c r="B25" i="6" a="1"/>
  <c r="B25" i="6" s="1"/>
  <c r="A26" i="6" a="1"/>
  <c r="A26" i="6" s="1"/>
  <c r="B26" i="6" a="1"/>
  <c r="B26" i="6"/>
  <c r="A27" i="6" a="1"/>
  <c r="A27" i="6" s="1"/>
  <c r="B27" i="6" a="1"/>
  <c r="B27" i="6" s="1"/>
  <c r="A28" i="6" a="1"/>
  <c r="A28" i="6" s="1"/>
  <c r="B28" i="6" a="1"/>
  <c r="B28" i="6" s="1"/>
  <c r="A29" i="6" a="1"/>
  <c r="A29" i="6"/>
  <c r="B29" i="6" a="1"/>
  <c r="B29" i="6"/>
  <c r="A30" i="6" a="1"/>
  <c r="A30" i="6"/>
  <c r="B30" i="6" a="1"/>
  <c r="B30" i="6"/>
  <c r="A31" i="6" a="1"/>
  <c r="A31" i="6" s="1"/>
  <c r="B31" i="6" a="1"/>
  <c r="B31" i="6" s="1"/>
  <c r="A32" i="6" a="1"/>
  <c r="A32" i="6" s="1"/>
  <c r="B32" i="6" a="1"/>
  <c r="B32" i="6" s="1"/>
  <c r="A33" i="6" a="1"/>
  <c r="A33" i="6"/>
  <c r="B33" i="6" a="1"/>
  <c r="B33" i="6"/>
  <c r="A34" i="6" a="1"/>
  <c r="A34" i="6" s="1"/>
  <c r="B34" i="6" a="1"/>
  <c r="B34" i="6" s="1"/>
  <c r="A35" i="6" a="1"/>
  <c r="A35" i="6"/>
  <c r="B35" i="6" a="1"/>
  <c r="B35" i="6" s="1"/>
  <c r="B6" i="6" a="1"/>
  <c r="B6" i="6" s="1"/>
  <c r="A6" i="6" a="1"/>
  <c r="A6" i="6" s="1"/>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D11" i="3"/>
  <c r="F11" i="3" s="1"/>
  <c r="D12" i="3"/>
  <c r="F12" i="3" s="1"/>
  <c r="D13" i="3"/>
  <c r="D10" i="3"/>
  <c r="F10" i="3" s="1"/>
  <c r="D13" i="1" a="1"/>
  <c r="D13" i="1" s="1"/>
  <c r="E10" i="2"/>
  <c r="D19" i="3"/>
  <c r="D8" i="4"/>
  <c r="D214" i="9"/>
  <c r="D215" i="9"/>
  <c r="D216"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59" i="7"/>
  <c r="D60" i="7"/>
  <c r="D61" i="7"/>
  <c r="D62" i="7"/>
  <c r="D63" i="7"/>
  <c r="D64" i="7"/>
  <c r="D65" i="7"/>
  <c r="D66" i="7"/>
  <c r="D67" i="7"/>
  <c r="D68" i="7"/>
  <c r="D69" i="7"/>
  <c r="D70" i="7"/>
  <c r="D71" i="7"/>
  <c r="D72" i="7"/>
  <c r="D73" i="7"/>
  <c r="D74" i="7"/>
  <c r="D75" i="7"/>
  <c r="D76" i="7"/>
  <c r="D77" i="7"/>
  <c r="D78" i="7"/>
  <c r="D79" i="7"/>
  <c r="D80" i="7"/>
  <c r="D81" i="7"/>
  <c r="D82" i="7"/>
  <c r="D83" i="7"/>
  <c r="D84" i="7"/>
  <c r="D85" i="7"/>
  <c r="D86" i="7"/>
  <c r="D87" i="7"/>
  <c r="D88" i="7"/>
  <c r="D89" i="7"/>
  <c r="D90" i="7"/>
  <c r="D91" i="7"/>
  <c r="D92" i="7"/>
  <c r="D93" i="7"/>
  <c r="D94" i="7"/>
  <c r="D95" i="7"/>
  <c r="D96" i="7"/>
  <c r="D97" i="7"/>
  <c r="D98" i="7"/>
  <c r="D99" i="7"/>
  <c r="D100" i="7"/>
  <c r="D101" i="7"/>
  <c r="D102" i="7"/>
  <c r="D103" i="7"/>
  <c r="D104" i="7"/>
  <c r="D105" i="7"/>
  <c r="D106" i="7"/>
  <c r="D107" i="7"/>
  <c r="D108" i="7"/>
  <c r="D109" i="7"/>
  <c r="D110" i="7"/>
  <c r="D111" i="7"/>
  <c r="D112" i="7"/>
  <c r="D113" i="7"/>
  <c r="D114" i="7"/>
  <c r="D115" i="7"/>
  <c r="D116" i="7"/>
  <c r="D117" i="7"/>
  <c r="D118" i="7"/>
  <c r="D119" i="7"/>
  <c r="D120" i="7"/>
  <c r="D121" i="7"/>
  <c r="D122" i="7"/>
  <c r="D123" i="7"/>
  <c r="D124" i="7"/>
  <c r="D125" i="7"/>
  <c r="D126" i="7"/>
  <c r="D127" i="7"/>
  <c r="D128" i="7"/>
  <c r="D129" i="7"/>
  <c r="D130" i="7"/>
  <c r="D131" i="7"/>
  <c r="D132" i="7"/>
  <c r="D133" i="7"/>
  <c r="D134" i="7"/>
  <c r="D135" i="7"/>
  <c r="D136" i="7"/>
  <c r="D137" i="7"/>
  <c r="D138" i="7"/>
  <c r="D139" i="7"/>
  <c r="D140" i="7"/>
  <c r="D141" i="7"/>
  <c r="D142" i="7"/>
  <c r="D143" i="7"/>
  <c r="D144" i="7"/>
  <c r="D145" i="7"/>
  <c r="D146" i="7"/>
  <c r="D147" i="7"/>
  <c r="D148" i="7"/>
  <c r="D149" i="7"/>
  <c r="D150" i="7"/>
  <c r="D151" i="7"/>
  <c r="D152" i="7"/>
  <c r="D153" i="7"/>
  <c r="D154" i="7"/>
  <c r="D155" i="7"/>
  <c r="D156" i="7"/>
  <c r="D157" i="7"/>
  <c r="D158" i="7"/>
  <c r="D159" i="7"/>
  <c r="D160" i="7"/>
  <c r="D161" i="7"/>
  <c r="D162" i="7"/>
  <c r="D163" i="7"/>
  <c r="D164" i="7"/>
  <c r="D165" i="7"/>
  <c r="D166" i="7"/>
  <c r="D167" i="7"/>
  <c r="D168" i="7"/>
  <c r="D169" i="7"/>
  <c r="D170" i="7"/>
  <c r="D171" i="7"/>
  <c r="D172" i="7"/>
  <c r="D173" i="7"/>
  <c r="D174" i="7"/>
  <c r="D175" i="7"/>
  <c r="D176" i="7"/>
  <c r="D177" i="7"/>
  <c r="D178" i="7"/>
  <c r="D179" i="7"/>
  <c r="D180" i="7"/>
  <c r="D181" i="7"/>
  <c r="D182" i="7"/>
  <c r="D183" i="7"/>
  <c r="D184" i="7"/>
  <c r="D185" i="7"/>
  <c r="D186" i="7"/>
  <c r="D187" i="7"/>
  <c r="D188" i="7"/>
  <c r="D189" i="7"/>
  <c r="D190" i="7"/>
  <c r="D191" i="7"/>
  <c r="D192" i="7"/>
  <c r="D193" i="7"/>
  <c r="D194" i="7"/>
  <c r="D195" i="7"/>
  <c r="D196" i="7"/>
  <c r="D197" i="7"/>
  <c r="D198" i="7"/>
  <c r="D199" i="7"/>
  <c r="D200" i="7"/>
  <c r="D201" i="7"/>
  <c r="D202" i="7"/>
  <c r="D203" i="7"/>
  <c r="D204" i="7"/>
  <c r="D205" i="7"/>
  <c r="D206" i="7"/>
  <c r="D207" i="7"/>
  <c r="D208" i="7"/>
  <c r="D209" i="7"/>
  <c r="D210" i="7"/>
  <c r="D211" i="7"/>
  <c r="D212" i="7"/>
  <c r="D213" i="7"/>
  <c r="D214" i="7"/>
  <c r="D215" i="7"/>
  <c r="D216" i="7"/>
  <c r="D211" i="5"/>
  <c r="D212" i="5"/>
  <c r="D213" i="5"/>
  <c r="D214" i="5"/>
  <c r="D215" i="5"/>
  <c r="D24" i="5"/>
  <c r="D25" i="5"/>
  <c r="D26" i="5"/>
  <c r="D27" i="5"/>
  <c r="D28" i="5"/>
  <c r="D29" i="5"/>
  <c r="D30" i="5"/>
  <c r="D31" i="5"/>
  <c r="D32" i="5"/>
  <c r="D33" i="5"/>
  <c r="D34" i="5"/>
  <c r="D35" i="5"/>
  <c r="D36" i="5"/>
  <c r="D37" i="5"/>
  <c r="D38" i="5"/>
  <c r="D39" i="5"/>
  <c r="D40" i="5"/>
  <c r="D41" i="5"/>
  <c r="D42" i="5"/>
  <c r="D43" i="5"/>
  <c r="D44" i="5"/>
  <c r="D45" i="5"/>
  <c r="D46" i="5"/>
  <c r="D47" i="5"/>
  <c r="D48" i="5"/>
  <c r="D49" i="5"/>
  <c r="D50" i="5"/>
  <c r="D51" i="5"/>
  <c r="D52" i="5"/>
  <c r="D53" i="5"/>
  <c r="D54" i="5"/>
  <c r="D55" i="5"/>
  <c r="D56" i="5"/>
  <c r="D57" i="5"/>
  <c r="D58" i="5"/>
  <c r="D59" i="5"/>
  <c r="D60" i="5"/>
  <c r="D61" i="5"/>
  <c r="D62" i="5"/>
  <c r="D63" i="5"/>
  <c r="D64" i="5"/>
  <c r="D65" i="5"/>
  <c r="D66" i="5"/>
  <c r="D67" i="5"/>
  <c r="D68" i="5"/>
  <c r="D69" i="5"/>
  <c r="D70" i="5"/>
  <c r="D71" i="5"/>
  <c r="D72" i="5"/>
  <c r="D73" i="5"/>
  <c r="D74" i="5"/>
  <c r="D75" i="5"/>
  <c r="D76" i="5"/>
  <c r="D77" i="5"/>
  <c r="D78" i="5"/>
  <c r="D79" i="5"/>
  <c r="D80" i="5"/>
  <c r="D81" i="5"/>
  <c r="D82" i="5"/>
  <c r="D83" i="5"/>
  <c r="D84" i="5"/>
  <c r="D85" i="5"/>
  <c r="D86" i="5"/>
  <c r="D87" i="5"/>
  <c r="D88" i="5"/>
  <c r="D89" i="5"/>
  <c r="D90" i="5"/>
  <c r="D91" i="5"/>
  <c r="D92" i="5"/>
  <c r="D93" i="5"/>
  <c r="D94" i="5"/>
  <c r="D95" i="5"/>
  <c r="D96" i="5"/>
  <c r="D97" i="5"/>
  <c r="D98" i="5"/>
  <c r="D99" i="5"/>
  <c r="D100" i="5"/>
  <c r="D101" i="5"/>
  <c r="D102" i="5"/>
  <c r="D103" i="5"/>
  <c r="D104" i="5"/>
  <c r="D105" i="5"/>
  <c r="D106" i="5"/>
  <c r="D107" i="5"/>
  <c r="D108" i="5"/>
  <c r="D109" i="5"/>
  <c r="D110" i="5"/>
  <c r="D111" i="5"/>
  <c r="D112" i="5"/>
  <c r="D113" i="5"/>
  <c r="D114" i="5"/>
  <c r="D115" i="5"/>
  <c r="D116" i="5"/>
  <c r="D117" i="5"/>
  <c r="D118" i="5"/>
  <c r="D119" i="5"/>
  <c r="D120" i="5"/>
  <c r="D121" i="5"/>
  <c r="D122" i="5"/>
  <c r="D123" i="5"/>
  <c r="D124" i="5"/>
  <c r="D125" i="5"/>
  <c r="D126" i="5"/>
  <c r="D127" i="5"/>
  <c r="D128" i="5"/>
  <c r="D129" i="5"/>
  <c r="D130" i="5"/>
  <c r="D131" i="5"/>
  <c r="D132" i="5"/>
  <c r="D133" i="5"/>
  <c r="D134" i="5"/>
  <c r="D135" i="5"/>
  <c r="D136" i="5"/>
  <c r="D137" i="5"/>
  <c r="D138" i="5"/>
  <c r="D139" i="5"/>
  <c r="D140" i="5"/>
  <c r="D141" i="5"/>
  <c r="D142" i="5"/>
  <c r="D143" i="5"/>
  <c r="D144" i="5"/>
  <c r="D145" i="5"/>
  <c r="D146" i="5"/>
  <c r="D147" i="5"/>
  <c r="D148" i="5"/>
  <c r="D149" i="5"/>
  <c r="D150" i="5"/>
  <c r="D151" i="5"/>
  <c r="D152" i="5"/>
  <c r="D153" i="5"/>
  <c r="D154" i="5"/>
  <c r="D155" i="5"/>
  <c r="D156" i="5"/>
  <c r="D157" i="5"/>
  <c r="D158" i="5"/>
  <c r="D159" i="5"/>
  <c r="D160" i="5"/>
  <c r="D161" i="5"/>
  <c r="D162" i="5"/>
  <c r="D163" i="5"/>
  <c r="D164" i="5"/>
  <c r="D165" i="5"/>
  <c r="D166" i="5"/>
  <c r="D167" i="5"/>
  <c r="D168" i="5"/>
  <c r="D169" i="5"/>
  <c r="D170" i="5"/>
  <c r="D171" i="5"/>
  <c r="D172" i="5"/>
  <c r="D173" i="5"/>
  <c r="D174" i="5"/>
  <c r="D175" i="5"/>
  <c r="D176" i="5"/>
  <c r="D177" i="5"/>
  <c r="D178" i="5"/>
  <c r="D179" i="5"/>
  <c r="D180" i="5"/>
  <c r="D181" i="5"/>
  <c r="D182" i="5"/>
  <c r="D183" i="5"/>
  <c r="D184" i="5"/>
  <c r="D185" i="5"/>
  <c r="D186" i="5"/>
  <c r="D187" i="5"/>
  <c r="D188" i="5"/>
  <c r="D189" i="5"/>
  <c r="D190" i="5"/>
  <c r="D191" i="5"/>
  <c r="D192" i="5"/>
  <c r="D193" i="5"/>
  <c r="D194" i="5"/>
  <c r="D195" i="5"/>
  <c r="D196" i="5"/>
  <c r="D197" i="5"/>
  <c r="D198" i="5"/>
  <c r="D199" i="5"/>
  <c r="D200" i="5"/>
  <c r="D201" i="5"/>
  <c r="D202" i="5"/>
  <c r="D203" i="5"/>
  <c r="D204" i="5"/>
  <c r="D205" i="5"/>
  <c r="D206" i="5"/>
  <c r="D207" i="5"/>
  <c r="D208" i="5"/>
  <c r="D209" i="5"/>
  <c r="D210" i="5"/>
  <c r="D215" i="4"/>
  <c r="D200" i="4"/>
  <c r="D201" i="4"/>
  <c r="D202" i="4"/>
  <c r="D203" i="4"/>
  <c r="D204" i="4"/>
  <c r="D205" i="4"/>
  <c r="D206" i="4"/>
  <c r="D207" i="4"/>
  <c r="D208" i="4"/>
  <c r="D209" i="4"/>
  <c r="D210" i="4"/>
  <c r="D211" i="4"/>
  <c r="D212" i="4"/>
  <c r="D213" i="4"/>
  <c r="D214"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11" i="4"/>
  <c r="D112" i="4"/>
  <c r="D113" i="4"/>
  <c r="D114" i="4"/>
  <c r="D115" i="4"/>
  <c r="D116" i="4"/>
  <c r="D117" i="4"/>
  <c r="D118" i="4"/>
  <c r="D119" i="4"/>
  <c r="D120" i="4"/>
  <c r="D121" i="4"/>
  <c r="D122" i="4"/>
  <c r="D123" i="4"/>
  <c r="D124" i="4"/>
  <c r="D125" i="4"/>
  <c r="D126" i="4"/>
  <c r="D127" i="4"/>
  <c r="D128" i="4"/>
  <c r="D129" i="4"/>
  <c r="D130" i="4"/>
  <c r="D131" i="4"/>
  <c r="D132" i="4"/>
  <c r="D133" i="4"/>
  <c r="D134" i="4"/>
  <c r="D135" i="4"/>
  <c r="D136" i="4"/>
  <c r="D137" i="4"/>
  <c r="D138" i="4"/>
  <c r="D139" i="4"/>
  <c r="D140" i="4"/>
  <c r="D141" i="4"/>
  <c r="D142" i="4"/>
  <c r="D143" i="4"/>
  <c r="D144" i="4"/>
  <c r="D145" i="4"/>
  <c r="D146" i="4"/>
  <c r="D147" i="4"/>
  <c r="D148" i="4"/>
  <c r="D149" i="4"/>
  <c r="D150" i="4"/>
  <c r="D151" i="4"/>
  <c r="D152" i="4"/>
  <c r="D153" i="4"/>
  <c r="D154" i="4"/>
  <c r="D155" i="4"/>
  <c r="D156" i="4"/>
  <c r="D157" i="4"/>
  <c r="D158" i="4"/>
  <c r="D159" i="4"/>
  <c r="D160" i="4"/>
  <c r="D161" i="4"/>
  <c r="D162" i="4"/>
  <c r="D163" i="4"/>
  <c r="D164"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4" i="4"/>
  <c r="D25" i="4"/>
  <c r="D26" i="4"/>
  <c r="D27" i="4"/>
  <c r="D28" i="4"/>
  <c r="D19" i="1" a="1"/>
  <c r="D19" i="1" s="1"/>
  <c r="D14" i="3"/>
  <c r="D15" i="3"/>
  <c r="D16" i="3"/>
  <c r="D17" i="3"/>
  <c r="D18"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9" i="1" a="1"/>
  <c r="D29" i="1" s="1"/>
  <c r="D27" i="1" a="1"/>
  <c r="D27" i="1" s="1"/>
  <c r="D20" i="1" a="1"/>
  <c r="D20" i="1" s="1"/>
  <c r="D23" i="1" a="1"/>
  <c r="D23" i="1" s="1"/>
  <c r="D17" i="1" a="1"/>
  <c r="D17" i="1" s="1"/>
  <c r="D21" i="1" a="1"/>
  <c r="D21" i="1" s="1"/>
  <c r="D18" i="1" a="1"/>
  <c r="D18" i="1" s="1"/>
  <c r="D22" i="1" a="1"/>
  <c r="D22" i="1" s="1"/>
  <c r="D15" i="1" a="1"/>
  <c r="D15" i="1" s="1"/>
  <c r="D16" i="1" a="1"/>
  <c r="D16" i="1" s="1"/>
  <c r="D14" i="1" a="1"/>
  <c r="D14" i="1" s="1"/>
  <c r="D25" i="1" a="1"/>
  <c r="D25" i="1" s="1"/>
  <c r="D28" i="1" a="1"/>
  <c r="D28" i="1" s="1"/>
  <c r="D24" i="1" a="1"/>
  <c r="D24" i="1" s="1"/>
  <c r="D26" i="1" a="1"/>
  <c r="D26" i="1" s="1"/>
  <c r="D30" i="1" a="1"/>
  <c r="D30" i="1" s="1"/>
  <c r="D31" i="1" a="1"/>
  <c r="D31" i="1" s="1"/>
  <c r="D32" i="1" a="1"/>
  <c r="D32" i="1" s="1"/>
  <c r="D33" i="1" a="1"/>
  <c r="D33" i="1" s="1"/>
  <c r="D34" i="1" a="1"/>
  <c r="D34" i="1" s="1"/>
  <c r="D35" i="1" a="1"/>
  <c r="D35" i="1" s="1"/>
  <c r="D36" i="1" a="1"/>
  <c r="D36" i="1" s="1"/>
  <c r="D37" i="1" a="1"/>
  <c r="D37" i="1" s="1"/>
  <c r="D38" i="1" a="1"/>
  <c r="D38" i="1" s="1"/>
  <c r="D39" i="1" a="1"/>
  <c r="D39" i="1" s="1"/>
  <c r="D40" i="1" a="1"/>
  <c r="D40" i="1" s="1"/>
  <c r="D41" i="1" a="1"/>
  <c r="D41" i="1" s="1"/>
  <c r="D42" i="1" a="1"/>
  <c r="D42" i="1" s="1"/>
  <c r="D43" i="1" a="1"/>
  <c r="D43" i="1" s="1"/>
  <c r="D44" i="1" a="1"/>
  <c r="D44" i="1" s="1"/>
  <c r="D45" i="1" a="1"/>
  <c r="D45" i="1" s="1"/>
  <c r="D46" i="1" a="1"/>
  <c r="D46" i="1" s="1"/>
  <c r="D47" i="1" a="1"/>
  <c r="D47" i="1" s="1"/>
  <c r="D48" i="1" a="1"/>
  <c r="D48" i="1" s="1"/>
  <c r="D49" i="1" a="1"/>
  <c r="D49" i="1" s="1"/>
  <c r="D50" i="1" a="1"/>
  <c r="D50" i="1" s="1"/>
  <c r="D51" i="1" a="1"/>
  <c r="D51" i="1" s="1"/>
  <c r="D52" i="1" a="1"/>
  <c r="D52" i="1" s="1"/>
  <c r="D53" i="1" a="1"/>
  <c r="D53" i="1" s="1"/>
  <c r="D54" i="1" a="1"/>
  <c r="D54" i="1" s="1"/>
  <c r="D55" i="1" a="1"/>
  <c r="D55" i="1" s="1"/>
  <c r="D56" i="1" a="1"/>
  <c r="D56" i="1" s="1"/>
  <c r="D57" i="1" a="1"/>
  <c r="D57" i="1" s="1"/>
  <c r="D58" i="1" a="1"/>
  <c r="D58" i="1" s="1"/>
  <c r="D59" i="1" a="1"/>
  <c r="D59" i="1" s="1"/>
  <c r="D60" i="1" a="1"/>
  <c r="D60" i="1" s="1"/>
  <c r="D61" i="1" a="1"/>
  <c r="D61" i="1" s="1"/>
  <c r="D62" i="1" a="1"/>
  <c r="D62" i="1" s="1"/>
  <c r="D63" i="1" a="1"/>
  <c r="D63" i="1" s="1"/>
  <c r="D64" i="1" a="1"/>
  <c r="D64" i="1" s="1"/>
  <c r="D65" i="1" a="1"/>
  <c r="D65" i="1" s="1"/>
  <c r="D66" i="1" a="1"/>
  <c r="D66" i="1" s="1"/>
  <c r="D67" i="1" a="1"/>
  <c r="D67" i="1" s="1"/>
  <c r="D68" i="1" a="1"/>
  <c r="D68" i="1" s="1"/>
  <c r="D69" i="1" a="1"/>
  <c r="D69" i="1" s="1"/>
  <c r="D70" i="1" a="1"/>
  <c r="D70" i="1" s="1"/>
  <c r="D71" i="1" a="1"/>
  <c r="D71" i="1" s="1"/>
  <c r="D72" i="1" a="1"/>
  <c r="D72" i="1" s="1"/>
  <c r="D73" i="1" a="1"/>
  <c r="D73" i="1" s="1"/>
  <c r="D74" i="1" a="1"/>
  <c r="D74" i="1" s="1"/>
  <c r="D75" i="1" a="1"/>
  <c r="D75" i="1" s="1"/>
  <c r="D76" i="1" a="1"/>
  <c r="D76" i="1" s="1"/>
  <c r="D77" i="1" a="1"/>
  <c r="D77" i="1" s="1"/>
  <c r="D78" i="1" a="1"/>
  <c r="D78" i="1" s="1"/>
  <c r="D79" i="1" a="1"/>
  <c r="D79" i="1" s="1"/>
  <c r="D80" i="1" a="1"/>
  <c r="D80" i="1" s="1"/>
  <c r="D81" i="1" a="1"/>
  <c r="D81" i="1" s="1"/>
  <c r="D82" i="1" a="1"/>
  <c r="D82" i="1" s="1"/>
  <c r="D83" i="1" a="1"/>
  <c r="D83" i="1" s="1"/>
  <c r="D84" i="1" a="1"/>
  <c r="D84" i="1" s="1"/>
  <c r="D85" i="1" a="1"/>
  <c r="D85" i="1" s="1"/>
  <c r="D86" i="1" a="1"/>
  <c r="D86" i="1" s="1"/>
  <c r="D87" i="1" a="1"/>
  <c r="D87" i="1" s="1"/>
  <c r="D88" i="1" a="1"/>
  <c r="D88" i="1" s="1"/>
  <c r="D89" i="1" a="1"/>
  <c r="D89" i="1" s="1"/>
  <c r="D90" i="1" a="1"/>
  <c r="D90" i="1" s="1"/>
  <c r="D91" i="1" a="1"/>
  <c r="D91" i="1" s="1"/>
  <c r="D92" i="1" a="1"/>
  <c r="D92" i="1" s="1"/>
  <c r="D93" i="1" a="1"/>
  <c r="D93" i="1" s="1"/>
  <c r="D94" i="1" a="1"/>
  <c r="D94" i="1" s="1"/>
  <c r="D95" i="1" a="1"/>
  <c r="D95" i="1" s="1"/>
  <c r="D96" i="1" a="1"/>
  <c r="D96" i="1" s="1"/>
  <c r="D97" i="1" a="1"/>
  <c r="D97" i="1" s="1"/>
  <c r="D98" i="1" a="1"/>
  <c r="D98" i="1" s="1"/>
  <c r="D99" i="1" a="1"/>
  <c r="D99" i="1" s="1"/>
  <c r="D100" i="1" a="1"/>
  <c r="D100" i="1" s="1"/>
  <c r="D101" i="1" a="1"/>
  <c r="D101" i="1" s="1"/>
  <c r="D102" i="1" a="1"/>
  <c r="D102" i="1" s="1"/>
  <c r="D103" i="1" a="1"/>
  <c r="D103" i="1" s="1"/>
  <c r="D104" i="1" a="1"/>
  <c r="D104" i="1" s="1"/>
  <c r="D105" i="1" a="1"/>
  <c r="D105" i="1" s="1"/>
  <c r="D106" i="1" a="1"/>
  <c r="D106" i="1" s="1"/>
  <c r="D107" i="1" a="1"/>
  <c r="D107" i="1" s="1"/>
  <c r="D108" i="1" a="1"/>
  <c r="D108" i="1" s="1"/>
  <c r="D109" i="1" a="1"/>
  <c r="D109" i="1" s="1"/>
  <c r="D110" i="1" a="1"/>
  <c r="D110" i="1" s="1"/>
  <c r="D111" i="1" a="1"/>
  <c r="D111" i="1" s="1"/>
  <c r="D112" i="1" a="1"/>
  <c r="D112" i="1" s="1"/>
  <c r="D113" i="1" a="1"/>
  <c r="D113" i="1" s="1"/>
  <c r="D114" i="1" a="1"/>
  <c r="D114" i="1" s="1"/>
  <c r="D115" i="1" a="1"/>
  <c r="D115" i="1" s="1"/>
  <c r="D116" i="1" a="1"/>
  <c r="D116" i="1" s="1"/>
  <c r="D117" i="1" a="1"/>
  <c r="D117" i="1" s="1"/>
  <c r="D118" i="1" a="1"/>
  <c r="D118" i="1" s="1"/>
  <c r="D119" i="1" a="1"/>
  <c r="D119" i="1" s="1"/>
  <c r="D120" i="1" a="1"/>
  <c r="D120" i="1" s="1"/>
  <c r="D121" i="1" a="1"/>
  <c r="D121" i="1" s="1"/>
  <c r="D122" i="1" a="1"/>
  <c r="D122" i="1" s="1"/>
  <c r="D123" i="1" a="1"/>
  <c r="D123" i="1" s="1"/>
  <c r="D124" i="1" a="1"/>
  <c r="D124" i="1" s="1"/>
  <c r="D125" i="1" a="1"/>
  <c r="D125" i="1" s="1"/>
  <c r="D126" i="1" a="1"/>
  <c r="D126" i="1" s="1"/>
  <c r="D127" i="1" a="1"/>
  <c r="D127" i="1" s="1"/>
  <c r="D128" i="1" a="1"/>
  <c r="D128" i="1" s="1"/>
  <c r="D129" i="1" a="1"/>
  <c r="D129" i="1" s="1"/>
  <c r="D130" i="1" a="1"/>
  <c r="D130" i="1" s="1"/>
  <c r="D131" i="1" a="1"/>
  <c r="D131" i="1" s="1"/>
  <c r="D132" i="1" a="1"/>
  <c r="D132" i="1" s="1"/>
  <c r="D133" i="1" a="1"/>
  <c r="D133" i="1" s="1"/>
  <c r="D134" i="1" a="1"/>
  <c r="D134" i="1" s="1"/>
  <c r="D135" i="1" a="1"/>
  <c r="D135" i="1" s="1"/>
  <c r="D136" i="1" a="1"/>
  <c r="D136" i="1" s="1"/>
  <c r="D137" i="1" a="1"/>
  <c r="D137" i="1" s="1"/>
  <c r="D138" i="1" a="1"/>
  <c r="D138" i="1" s="1"/>
  <c r="D139" i="1" a="1"/>
  <c r="D139" i="1" s="1"/>
  <c r="D140" i="1" a="1"/>
  <c r="D140" i="1" s="1"/>
  <c r="D141" i="1" a="1"/>
  <c r="D141" i="1" s="1"/>
  <c r="D142" i="1" a="1"/>
  <c r="D142" i="1" s="1"/>
  <c r="D143" i="1" a="1"/>
  <c r="D143" i="1" s="1"/>
  <c r="D144" i="1" a="1"/>
  <c r="D144" i="1" s="1"/>
  <c r="D145" i="1" a="1"/>
  <c r="D145" i="1" s="1"/>
  <c r="D146" i="1" a="1"/>
  <c r="D146" i="1" s="1"/>
  <c r="D147" i="1" a="1"/>
  <c r="D147" i="1" s="1"/>
  <c r="D148" i="1" a="1"/>
  <c r="D148" i="1" s="1"/>
  <c r="D149" i="1" a="1"/>
  <c r="D149" i="1" s="1"/>
  <c r="D150" i="1" a="1"/>
  <c r="D150" i="1" s="1"/>
  <c r="D151" i="1" a="1"/>
  <c r="D151" i="1" s="1"/>
  <c r="D152" i="1" a="1"/>
  <c r="D152" i="1" s="1"/>
  <c r="D153" i="1" a="1"/>
  <c r="D153" i="1" s="1"/>
  <c r="D154" i="1" a="1"/>
  <c r="D154" i="1" s="1"/>
  <c r="D155" i="1" a="1"/>
  <c r="D155" i="1" s="1"/>
  <c r="D156" i="1" a="1"/>
  <c r="D156" i="1" s="1"/>
  <c r="D157" i="1" a="1"/>
  <c r="D157" i="1" s="1"/>
  <c r="D158" i="1" a="1"/>
  <c r="D158" i="1" s="1"/>
  <c r="D159" i="1" a="1"/>
  <c r="D159" i="1" s="1"/>
  <c r="D160" i="1" a="1"/>
  <c r="D160" i="1" s="1"/>
  <c r="D161" i="1" a="1"/>
  <c r="D161" i="1" s="1"/>
  <c r="D162" i="1" a="1"/>
  <c r="D162" i="1" s="1"/>
  <c r="D163" i="1" a="1"/>
  <c r="D163" i="1" s="1"/>
  <c r="D164" i="1" a="1"/>
  <c r="D164" i="1" s="1"/>
  <c r="D165" i="1" a="1"/>
  <c r="D165" i="1" s="1"/>
  <c r="D166" i="1" a="1"/>
  <c r="D166" i="1" s="1"/>
  <c r="D167" i="1" a="1"/>
  <c r="D167" i="1" s="1"/>
  <c r="D168" i="1" a="1"/>
  <c r="D168" i="1" s="1"/>
  <c r="D169" i="1" a="1"/>
  <c r="D169" i="1" s="1"/>
  <c r="D170" i="1" a="1"/>
  <c r="D170" i="1" s="1"/>
  <c r="D171" i="1" a="1"/>
  <c r="D171" i="1" s="1"/>
  <c r="D172" i="1" a="1"/>
  <c r="D172" i="1" s="1"/>
  <c r="D173" i="1" a="1"/>
  <c r="D173" i="1" s="1"/>
  <c r="D174" i="1" a="1"/>
  <c r="D174" i="1" s="1"/>
  <c r="D175" i="1" a="1"/>
  <c r="D175" i="1" s="1"/>
  <c r="D176" i="1" a="1"/>
  <c r="D176" i="1" s="1"/>
  <c r="D177" i="1" a="1"/>
  <c r="D177" i="1" s="1"/>
  <c r="D178" i="1" a="1"/>
  <c r="D178" i="1" s="1"/>
  <c r="D179" i="1" a="1"/>
  <c r="D179" i="1" s="1"/>
  <c r="D180" i="1" a="1"/>
  <c r="D180" i="1" s="1"/>
  <c r="D181" i="1" a="1"/>
  <c r="D181" i="1" s="1"/>
  <c r="D182" i="1" a="1"/>
  <c r="D182" i="1" s="1"/>
  <c r="D183" i="1" a="1"/>
  <c r="D183" i="1" s="1"/>
  <c r="D184" i="1" a="1"/>
  <c r="D184" i="1" s="1"/>
  <c r="D185" i="1" a="1"/>
  <c r="D185" i="1" s="1"/>
  <c r="D186" i="1" a="1"/>
  <c r="D186" i="1" s="1"/>
  <c r="D187" i="1" a="1"/>
  <c r="D187" i="1" s="1"/>
  <c r="D188" i="1" a="1"/>
  <c r="D188" i="1" s="1"/>
  <c r="D189" i="1" a="1"/>
  <c r="D189" i="1" s="1"/>
  <c r="D190" i="1" a="1"/>
  <c r="D190" i="1" s="1"/>
  <c r="D191" i="1" a="1"/>
  <c r="D191" i="1" s="1"/>
  <c r="D192" i="1" a="1"/>
  <c r="D192" i="1" s="1"/>
  <c r="D193" i="1" a="1"/>
  <c r="D193" i="1" s="1"/>
  <c r="D194" i="1" a="1"/>
  <c r="D194" i="1" s="1"/>
  <c r="D195" i="1" a="1"/>
  <c r="D195" i="1" s="1"/>
  <c r="D196" i="1" a="1"/>
  <c r="D196" i="1" s="1"/>
  <c r="D197" i="1" a="1"/>
  <c r="D197" i="1" s="1"/>
  <c r="D198" i="1" a="1"/>
  <c r="D198" i="1" s="1"/>
  <c r="D199" i="1" a="1"/>
  <c r="D199" i="1" s="1"/>
  <c r="D200" i="1" a="1"/>
  <c r="D200" i="1" s="1"/>
  <c r="D201" i="1" a="1"/>
  <c r="D201" i="1" s="1"/>
  <c r="D202" i="1" a="1"/>
  <c r="D202" i="1" s="1"/>
  <c r="D203" i="1" a="1"/>
  <c r="D203" i="1" s="1"/>
  <c r="D204" i="1" a="1"/>
  <c r="D204" i="1" s="1"/>
  <c r="D205" i="1" a="1"/>
  <c r="D205" i="1" s="1"/>
  <c r="D206" i="1" a="1"/>
  <c r="D206" i="1" s="1"/>
  <c r="D207" i="1" a="1"/>
  <c r="D207" i="1" s="1"/>
  <c r="D208" i="1" a="1"/>
  <c r="D208" i="1" s="1"/>
  <c r="D209" i="1" a="1"/>
  <c r="D209" i="1" s="1"/>
  <c r="D210" i="1" a="1"/>
  <c r="D210" i="1" s="1"/>
  <c r="D211" i="1" a="1"/>
  <c r="D211" i="1" s="1"/>
  <c r="D212" i="1" a="1"/>
  <c r="D212" i="1" s="1"/>
  <c r="D213" i="1" a="1"/>
  <c r="D213" i="1" s="1"/>
  <c r="D214" i="1" a="1"/>
  <c r="D214" i="1" s="1"/>
  <c r="D215" i="1" a="1"/>
  <c r="D215" i="1" s="1"/>
  <c r="D216" i="1" a="1"/>
  <c r="D216" i="1" s="1"/>
  <c r="D217" i="1" a="1"/>
  <c r="D217" i="1" s="1"/>
  <c r="D218" i="1" a="1"/>
  <c r="D218" i="1" s="1"/>
  <c r="D219" i="1" a="1"/>
  <c r="D219" i="1" s="1"/>
  <c r="D220" i="1" a="1"/>
  <c r="D220" i="1" s="1"/>
  <c r="D9" i="5"/>
  <c r="D10" i="5"/>
  <c r="D11" i="5"/>
  <c r="D12" i="5"/>
  <c r="D13" i="5"/>
  <c r="D14" i="5"/>
  <c r="D15" i="5"/>
  <c r="D16" i="5"/>
  <c r="D17" i="5"/>
  <c r="D18" i="5"/>
  <c r="D19" i="5"/>
  <c r="D20" i="5"/>
  <c r="D21" i="5"/>
  <c r="D22" i="5"/>
  <c r="D23" i="5"/>
  <c r="A23" i="3" l="1" a="1"/>
  <c r="A23" i="3" s="1"/>
  <c r="G217" i="3" a="1"/>
  <c r="G217" i="3" s="1"/>
  <c r="G216" i="3" a="1"/>
  <c r="G216" i="3" s="1"/>
  <c r="G215" i="3" a="1"/>
  <c r="G215" i="3" s="1"/>
  <c r="G214" i="3" a="1"/>
  <c r="G214" i="3" s="1"/>
  <c r="G213" i="3" a="1"/>
  <c r="G213" i="3" s="1"/>
  <c r="G212" i="3" a="1"/>
  <c r="G212" i="3" s="1"/>
  <c r="G211" i="3" a="1"/>
  <c r="G211" i="3" s="1"/>
  <c r="G210" i="3" a="1"/>
  <c r="G210" i="3" s="1"/>
  <c r="G209" i="3" a="1"/>
  <c r="G209" i="3" s="1"/>
  <c r="G208" i="3" a="1"/>
  <c r="G208" i="3" s="1"/>
  <c r="G207" i="3" a="1"/>
  <c r="G207" i="3" s="1"/>
  <c r="G206" i="3" a="1"/>
  <c r="G206" i="3" s="1"/>
  <c r="G205" i="3" a="1"/>
  <c r="G205" i="3" s="1"/>
  <c r="G204" i="3" a="1"/>
  <c r="G204" i="3" s="1"/>
  <c r="G203" i="3" a="1"/>
  <c r="G203" i="3" s="1"/>
  <c r="G202" i="3" a="1"/>
  <c r="G202" i="3" s="1"/>
  <c r="G201" i="3" a="1"/>
  <c r="G201" i="3" s="1"/>
  <c r="G200" i="3" a="1"/>
  <c r="G200" i="3" s="1"/>
  <c r="G199" i="3" a="1"/>
  <c r="G199" i="3" s="1"/>
  <c r="G198" i="3" a="1"/>
  <c r="G198" i="3" s="1"/>
  <c r="G197" i="3" a="1"/>
  <c r="G197" i="3" s="1"/>
  <c r="G196" i="3" a="1"/>
  <c r="G196" i="3" s="1"/>
  <c r="G195" i="3" a="1"/>
  <c r="G195" i="3" s="1"/>
  <c r="G194" i="3" a="1"/>
  <c r="G194" i="3" s="1"/>
  <c r="G193" i="3" a="1"/>
  <c r="G193" i="3" s="1"/>
  <c r="G192" i="3" a="1"/>
  <c r="G192" i="3" s="1"/>
  <c r="G191" i="3" a="1"/>
  <c r="G191" i="3" s="1"/>
  <c r="G190" i="3" a="1"/>
  <c r="G190" i="3" s="1"/>
  <c r="G189" i="3" a="1"/>
  <c r="G189" i="3" s="1"/>
  <c r="G188" i="3" a="1"/>
  <c r="G188" i="3" s="1"/>
  <c r="G187" i="3" a="1"/>
  <c r="G187" i="3" s="1"/>
  <c r="G186" i="3" a="1"/>
  <c r="G186" i="3" s="1"/>
  <c r="G185" i="3" a="1"/>
  <c r="G185" i="3" s="1"/>
  <c r="G184" i="3" a="1"/>
  <c r="G184" i="3" s="1"/>
  <c r="G183" i="3" a="1"/>
  <c r="G183" i="3" s="1"/>
  <c r="G182" i="3" a="1"/>
  <c r="G182" i="3" s="1"/>
  <c r="G181" i="3" a="1"/>
  <c r="G181" i="3" s="1"/>
  <c r="G180" i="3" a="1"/>
  <c r="G180" i="3" s="1"/>
  <c r="G179" i="3" a="1"/>
  <c r="G179" i="3" s="1"/>
  <c r="G178" i="3" a="1"/>
  <c r="G178" i="3" s="1"/>
  <c r="G177" i="3" a="1"/>
  <c r="G177" i="3" s="1"/>
  <c r="G176" i="3" a="1"/>
  <c r="G176" i="3" s="1"/>
  <c r="G175" i="3" a="1"/>
  <c r="G175" i="3" s="1"/>
  <c r="G174" i="3" a="1"/>
  <c r="G174" i="3" s="1"/>
  <c r="G173" i="3" a="1"/>
  <c r="G173" i="3" s="1"/>
  <c r="G172" i="3" a="1"/>
  <c r="G172" i="3" s="1"/>
  <c r="G171" i="3" a="1"/>
  <c r="G171" i="3" s="1"/>
  <c r="G170" i="3" a="1"/>
  <c r="G170" i="3" s="1"/>
  <c r="G169" i="3" a="1"/>
  <c r="G169" i="3" s="1"/>
  <c r="G168" i="3" a="1"/>
  <c r="G168" i="3" s="1"/>
  <c r="G167" i="3" a="1"/>
  <c r="G167" i="3" s="1"/>
  <c r="G166" i="3" a="1"/>
  <c r="G166" i="3" s="1"/>
  <c r="G165" i="3" a="1"/>
  <c r="G165" i="3" s="1"/>
  <c r="G164" i="3" a="1"/>
  <c r="G164" i="3" s="1"/>
  <c r="G163" i="3" a="1"/>
  <c r="G163" i="3" s="1"/>
  <c r="G162" i="3" a="1"/>
  <c r="G162" i="3" s="1"/>
  <c r="G161" i="3" a="1"/>
  <c r="G161" i="3" s="1"/>
  <c r="G160" i="3" a="1"/>
  <c r="G160" i="3" s="1"/>
  <c r="G159" i="3" a="1"/>
  <c r="G159" i="3" s="1"/>
  <c r="G158" i="3" a="1"/>
  <c r="G158" i="3" s="1"/>
  <c r="G157" i="3" a="1"/>
  <c r="G157" i="3" s="1"/>
  <c r="G156" i="3" a="1"/>
  <c r="G156" i="3" s="1"/>
  <c r="G155" i="3" a="1"/>
  <c r="G155" i="3" s="1"/>
  <c r="G154" i="3" a="1"/>
  <c r="G154" i="3" s="1"/>
  <c r="G153" i="3" a="1"/>
  <c r="G153" i="3" s="1"/>
  <c r="G152" i="3" a="1"/>
  <c r="G152" i="3" s="1"/>
  <c r="G151" i="3" a="1"/>
  <c r="G151" i="3" s="1"/>
  <c r="G150" i="3" a="1"/>
  <c r="G150" i="3" s="1"/>
  <c r="G149" i="3" a="1"/>
  <c r="G149" i="3" s="1"/>
  <c r="G148" i="3" a="1"/>
  <c r="G148" i="3" s="1"/>
  <c r="G147" i="3" a="1"/>
  <c r="G147" i="3" s="1"/>
  <c r="G146" i="3" a="1"/>
  <c r="G146" i="3" s="1"/>
  <c r="G145" i="3" a="1"/>
  <c r="G145" i="3" s="1"/>
  <c r="G144" i="3" a="1"/>
  <c r="G144" i="3" s="1"/>
  <c r="G143" i="3" a="1"/>
  <c r="G143" i="3" s="1"/>
  <c r="G142" i="3" a="1"/>
  <c r="G142" i="3" s="1"/>
  <c r="G141" i="3" a="1"/>
  <c r="G141" i="3" s="1"/>
  <c r="G140" i="3" a="1"/>
  <c r="G140" i="3" s="1"/>
  <c r="G139" i="3" a="1"/>
  <c r="G139" i="3" s="1"/>
  <c r="G138" i="3" a="1"/>
  <c r="G138" i="3" s="1"/>
  <c r="G137" i="3" a="1"/>
  <c r="G137" i="3" s="1"/>
  <c r="G136" i="3" a="1"/>
  <c r="G136" i="3" s="1"/>
  <c r="G135" i="3" a="1"/>
  <c r="G135" i="3" s="1"/>
  <c r="G134" i="3" a="1"/>
  <c r="G134" i="3" s="1"/>
  <c r="G133" i="3" a="1"/>
  <c r="G133" i="3" s="1"/>
  <c r="G132" i="3" a="1"/>
  <c r="G132" i="3" s="1"/>
  <c r="G131" i="3" a="1"/>
  <c r="G131" i="3" s="1"/>
  <c r="G130" i="3" a="1"/>
  <c r="G130" i="3" s="1"/>
  <c r="G129" i="3" a="1"/>
  <c r="G129" i="3" s="1"/>
  <c r="G128" i="3" a="1"/>
  <c r="G128" i="3" s="1"/>
  <c r="G127" i="3" a="1"/>
  <c r="G127" i="3" s="1"/>
  <c r="G126" i="3" a="1"/>
  <c r="G126" i="3" s="1"/>
  <c r="G125" i="3" a="1"/>
  <c r="G125" i="3" s="1"/>
  <c r="G124" i="3" a="1"/>
  <c r="G124" i="3" s="1"/>
  <c r="G123" i="3" a="1"/>
  <c r="G123" i="3" s="1"/>
  <c r="G122" i="3" a="1"/>
  <c r="G122" i="3" s="1"/>
  <c r="G121" i="3" a="1"/>
  <c r="G121" i="3" s="1"/>
  <c r="G120" i="3" a="1"/>
  <c r="G120" i="3" s="1"/>
  <c r="G119" i="3" a="1"/>
  <c r="G119" i="3" s="1"/>
  <c r="G118" i="3" a="1"/>
  <c r="G118" i="3" s="1"/>
  <c r="G117" i="3" a="1"/>
  <c r="G117" i="3" s="1"/>
  <c r="G116" i="3" a="1"/>
  <c r="G116" i="3" s="1"/>
  <c r="G115" i="3" a="1"/>
  <c r="G115" i="3" s="1"/>
  <c r="G114" i="3" a="1"/>
  <c r="G114" i="3" s="1"/>
  <c r="G113" i="3" a="1"/>
  <c r="G113" i="3" s="1"/>
  <c r="G112" i="3" a="1"/>
  <c r="G112" i="3" s="1"/>
  <c r="G111" i="3" a="1"/>
  <c r="G111" i="3" s="1"/>
  <c r="G110" i="3" a="1"/>
  <c r="G110" i="3" s="1"/>
  <c r="G109" i="3" a="1"/>
  <c r="G109" i="3" s="1"/>
  <c r="G108" i="3" a="1"/>
  <c r="G108" i="3" s="1"/>
  <c r="G107" i="3" a="1"/>
  <c r="G107" i="3" s="1"/>
  <c r="G106" i="3" a="1"/>
  <c r="G106" i="3" s="1"/>
  <c r="G105" i="3" a="1"/>
  <c r="G105" i="3" s="1"/>
  <c r="G104" i="3" a="1"/>
  <c r="G104" i="3" s="1"/>
  <c r="G103" i="3" a="1"/>
  <c r="G103" i="3" s="1"/>
  <c r="G102" i="3" a="1"/>
  <c r="G102" i="3" s="1"/>
  <c r="G101" i="3" a="1"/>
  <c r="G101" i="3" s="1"/>
  <c r="G100" i="3" a="1"/>
  <c r="G100" i="3" s="1"/>
  <c r="G99" i="3" a="1"/>
  <c r="G99" i="3" s="1"/>
  <c r="G98" i="3" a="1"/>
  <c r="G98" i="3" s="1"/>
  <c r="G97" i="3" a="1"/>
  <c r="G97" i="3" s="1"/>
  <c r="G96" i="3" a="1"/>
  <c r="G96" i="3" s="1"/>
  <c r="G95" i="3" a="1"/>
  <c r="G95" i="3" s="1"/>
  <c r="G94" i="3" a="1"/>
  <c r="G94" i="3" s="1"/>
  <c r="G93" i="3" a="1"/>
  <c r="G93" i="3" s="1"/>
  <c r="G92" i="3" a="1"/>
  <c r="G92" i="3" s="1"/>
  <c r="G91" i="3" a="1"/>
  <c r="G91" i="3" s="1"/>
  <c r="G90" i="3" a="1"/>
  <c r="G90" i="3" s="1"/>
  <c r="G89" i="3" a="1"/>
  <c r="G89" i="3" s="1"/>
  <c r="G88" i="3" a="1"/>
  <c r="G88" i="3" s="1"/>
  <c r="G87" i="3" a="1"/>
  <c r="G87" i="3" s="1"/>
  <c r="G86" i="3" a="1"/>
  <c r="G86" i="3" s="1"/>
  <c r="G85" i="3" a="1"/>
  <c r="G85" i="3" s="1"/>
  <c r="G84" i="3" a="1"/>
  <c r="G84" i="3" s="1"/>
  <c r="G83" i="3" a="1"/>
  <c r="G83" i="3" s="1"/>
  <c r="G82" i="3" a="1"/>
  <c r="G82" i="3" s="1"/>
  <c r="G81" i="3" a="1"/>
  <c r="G81" i="3" s="1"/>
  <c r="G80" i="3" a="1"/>
  <c r="G80" i="3" s="1"/>
  <c r="G79" i="3" a="1"/>
  <c r="G79" i="3" s="1"/>
  <c r="G78" i="3" a="1"/>
  <c r="G78" i="3" s="1"/>
  <c r="G77" i="3" a="1"/>
  <c r="G77" i="3" s="1"/>
  <c r="G76" i="3" a="1"/>
  <c r="G76" i="3" s="1"/>
  <c r="G75" i="3" a="1"/>
  <c r="G75" i="3" s="1"/>
  <c r="G74" i="3" a="1"/>
  <c r="G74" i="3" s="1"/>
  <c r="G73" i="3" a="1"/>
  <c r="G73" i="3" s="1"/>
  <c r="G72" i="3" a="1"/>
  <c r="G72" i="3" s="1"/>
  <c r="G71" i="3" a="1"/>
  <c r="G71" i="3" s="1"/>
  <c r="G70" i="3" a="1"/>
  <c r="G70" i="3" s="1"/>
  <c r="G69" i="3" a="1"/>
  <c r="G69" i="3" s="1"/>
  <c r="G68" i="3" a="1"/>
  <c r="G68" i="3" s="1"/>
  <c r="G67" i="3" a="1"/>
  <c r="G67" i="3" s="1"/>
  <c r="G66" i="3" a="1"/>
  <c r="G66" i="3" s="1"/>
  <c r="G65" i="3" a="1"/>
  <c r="G65" i="3" s="1"/>
  <c r="G64" i="3" a="1"/>
  <c r="G64" i="3" s="1"/>
  <c r="G63" i="3" a="1"/>
  <c r="G63" i="3" s="1"/>
  <c r="G62" i="3" a="1"/>
  <c r="G62" i="3" s="1"/>
  <c r="G61" i="3" a="1"/>
  <c r="G61" i="3" s="1"/>
  <c r="G60" i="3" a="1"/>
  <c r="G60" i="3" s="1"/>
  <c r="G59" i="3" a="1"/>
  <c r="G59" i="3" s="1"/>
  <c r="G58" i="3" a="1"/>
  <c r="G58" i="3" s="1"/>
  <c r="G57" i="3" a="1"/>
  <c r="G57" i="3" s="1"/>
  <c r="G56" i="3" a="1"/>
  <c r="G56" i="3" s="1"/>
  <c r="G55" i="3" a="1"/>
  <c r="G55" i="3" s="1"/>
  <c r="G54" i="3" a="1"/>
  <c r="G54" i="3" s="1"/>
  <c r="G53" i="3" a="1"/>
  <c r="G53" i="3" s="1"/>
  <c r="G52" i="3" a="1"/>
  <c r="G52" i="3" s="1"/>
  <c r="G51" i="3" a="1"/>
  <c r="G51" i="3" s="1"/>
  <c r="G50" i="3" a="1"/>
  <c r="G50" i="3" s="1"/>
  <c r="G49" i="3" a="1"/>
  <c r="G49" i="3" s="1"/>
  <c r="G48" i="3" a="1"/>
  <c r="G48" i="3" s="1"/>
  <c r="G47" i="3" a="1"/>
  <c r="G47" i="3" s="1"/>
  <c r="G46" i="3" a="1"/>
  <c r="G46" i="3" s="1"/>
  <c r="G45" i="3" a="1"/>
  <c r="G45" i="3" s="1"/>
  <c r="G44" i="3" a="1"/>
  <c r="G44" i="3" s="1"/>
  <c r="G43" i="3" a="1"/>
  <c r="G43" i="3" s="1"/>
  <c r="G42" i="3" a="1"/>
  <c r="G42" i="3" s="1"/>
  <c r="G41" i="3" a="1"/>
  <c r="G41" i="3" s="1"/>
  <c r="G40" i="3" a="1"/>
  <c r="G40" i="3" s="1"/>
  <c r="G39" i="3" a="1"/>
  <c r="G39" i="3" s="1"/>
  <c r="G38" i="3" a="1"/>
  <c r="G38" i="3" s="1"/>
  <c r="G37" i="3" a="1"/>
  <c r="G37" i="3" s="1"/>
  <c r="G36" i="3" a="1"/>
  <c r="G36" i="3" s="1"/>
  <c r="G35" i="3" a="1"/>
  <c r="G35" i="3" s="1"/>
  <c r="G34" i="3" a="1"/>
  <c r="G34" i="3" s="1"/>
  <c r="G33" i="3" a="1"/>
  <c r="G33" i="3" s="1"/>
  <c r="G32" i="3" a="1"/>
  <c r="G32" i="3" s="1"/>
  <c r="G31" i="3" a="1"/>
  <c r="G31" i="3" s="1"/>
  <c r="G30" i="3" a="1"/>
  <c r="G30" i="3" s="1"/>
  <c r="G29" i="3" a="1"/>
  <c r="G29" i="3" s="1"/>
  <c r="G28" i="3" a="1"/>
  <c r="G28" i="3" s="1"/>
  <c r="G27" i="3" a="1"/>
  <c r="G27" i="3" s="1"/>
  <c r="G26" i="3" a="1"/>
  <c r="G26" i="3" s="1"/>
  <c r="G25" i="3" a="1"/>
  <c r="G25" i="3" s="1"/>
  <c r="G24" i="3" a="1"/>
  <c r="G24" i="3" s="1"/>
  <c r="G23" i="3" a="1"/>
  <c r="G23" i="3" s="1"/>
  <c r="G22" i="3" a="1"/>
  <c r="G22" i="3" s="1"/>
  <c r="G21" i="3" a="1"/>
  <c r="G21" i="3" s="1"/>
  <c r="G20" i="3" a="1"/>
  <c r="G20" i="3" s="1"/>
  <c r="G19" i="3" a="1"/>
  <c r="G19" i="3" s="1"/>
  <c r="G18" i="3" a="1"/>
  <c r="G18" i="3" s="1"/>
  <c r="G17" i="3" a="1"/>
  <c r="G17" i="3" s="1"/>
  <c r="G16" i="3" a="1"/>
  <c r="G16" i="3" s="1"/>
  <c r="G15" i="3" a="1"/>
  <c r="G15" i="3" s="1"/>
  <c r="A217" i="1"/>
  <c r="A210" i="6" s="1" a="1"/>
  <c r="A210" i="6" s="1"/>
  <c r="A201" i="1"/>
  <c r="A194" i="6" s="1" a="1"/>
  <c r="A194" i="6" s="1"/>
  <c r="A177" i="1"/>
  <c r="A161" i="1"/>
  <c r="A154" i="6" s="1" a="1"/>
  <c r="A154" i="6" s="1"/>
  <c r="A145" i="1"/>
  <c r="A138" i="6" s="1" a="1"/>
  <c r="A138" i="6" s="1"/>
  <c r="A129" i="1"/>
  <c r="A113" i="1"/>
  <c r="A89" i="1"/>
  <c r="B157" i="1"/>
  <c r="B150" i="6" s="1" a="1"/>
  <c r="B150" i="6" s="1"/>
  <c r="B93" i="1"/>
  <c r="B86" i="6" s="1" a="1"/>
  <c r="B86" i="6" s="1"/>
  <c r="A214" i="1"/>
  <c r="A207" i="6" s="1" a="1"/>
  <c r="A207" i="6" s="1"/>
  <c r="A198" i="1"/>
  <c r="A191" i="6" s="1" a="1"/>
  <c r="A191" i="6" s="1"/>
  <c r="A182" i="1"/>
  <c r="A166" i="1"/>
  <c r="A159" i="6" s="1" a="1"/>
  <c r="A159" i="6" s="1"/>
  <c r="A150" i="1"/>
  <c r="A143" i="6" s="1" a="1"/>
  <c r="A143" i="6" s="1"/>
  <c r="A134" i="1"/>
  <c r="A127" i="6" s="1" a="1"/>
  <c r="A127" i="6" s="1"/>
  <c r="A118" i="1"/>
  <c r="A111" i="6" s="1" a="1"/>
  <c r="A111" i="6" s="1"/>
  <c r="A102" i="1"/>
  <c r="A95" i="6" s="1" a="1"/>
  <c r="A95" i="6" s="1"/>
  <c r="A82" i="1"/>
  <c r="B213" i="1"/>
  <c r="B206" i="6" s="1" a="1"/>
  <c r="B206" i="6" s="1"/>
  <c r="B149" i="1"/>
  <c r="B85" i="1"/>
  <c r="A205" i="1"/>
  <c r="A198" i="6" s="1" a="1"/>
  <c r="A198" i="6" s="1"/>
  <c r="A189" i="1"/>
  <c r="A182" i="6" s="1" a="1"/>
  <c r="A182" i="6" s="1"/>
  <c r="A165" i="1"/>
  <c r="A141" i="1"/>
  <c r="A117" i="1"/>
  <c r="A74" i="1"/>
  <c r="A67" i="6" s="1" a="1"/>
  <c r="A67" i="6" s="1"/>
  <c r="B173" i="1"/>
  <c r="B166" i="6" s="1" a="1"/>
  <c r="B166" i="6" s="1"/>
  <c r="B77" i="1"/>
  <c r="A209" i="1"/>
  <c r="A193" i="1"/>
  <c r="A186" i="6" s="1" a="1"/>
  <c r="A186" i="6" s="1"/>
  <c r="A185" i="1"/>
  <c r="A178" i="6" s="1" a="1"/>
  <c r="A178" i="6" s="1"/>
  <c r="A169" i="1"/>
  <c r="A162" i="6" s="1" a="1"/>
  <c r="A162" i="6" s="1"/>
  <c r="A153" i="1"/>
  <c r="A146" i="6" s="1" a="1"/>
  <c r="A146" i="6" s="1"/>
  <c r="A137" i="1"/>
  <c r="A130" i="6" s="1" a="1"/>
  <c r="A130" i="6" s="1"/>
  <c r="A121" i="1"/>
  <c r="A105" i="1"/>
  <c r="A98" i="6" s="1" a="1"/>
  <c r="A98" i="6" s="1"/>
  <c r="A58" i="1"/>
  <c r="A51" i="6" s="1" a="1"/>
  <c r="A51" i="6" s="1"/>
  <c r="B189" i="1"/>
  <c r="B182" i="6" s="1" a="1"/>
  <c r="B182" i="6" s="1"/>
  <c r="B125" i="1"/>
  <c r="B118" i="6" s="1" a="1"/>
  <c r="B118" i="6" s="1"/>
  <c r="B61" i="1"/>
  <c r="A206" i="1"/>
  <c r="A190" i="1"/>
  <c r="A174" i="1"/>
  <c r="A158" i="1"/>
  <c r="A142" i="1"/>
  <c r="A135" i="6" s="1" a="1"/>
  <c r="A135" i="6" s="1"/>
  <c r="A126" i="1"/>
  <c r="A119" i="6" s="1" a="1"/>
  <c r="A119" i="6" s="1"/>
  <c r="A110" i="1"/>
  <c r="A50" i="1"/>
  <c r="B181" i="1"/>
  <c r="B174" i="6" s="1" a="1"/>
  <c r="B174" i="6" s="1"/>
  <c r="B117" i="1"/>
  <c r="B110" i="6" s="1" a="1"/>
  <c r="B110" i="6" s="1"/>
  <c r="B53" i="1"/>
  <c r="B46" i="6" s="1" a="1"/>
  <c r="B46" i="6" s="1"/>
  <c r="A213" i="1"/>
  <c r="A206" i="6" s="1" a="1"/>
  <c r="A206" i="6" s="1"/>
  <c r="A197" i="1"/>
  <c r="A190" i="6" s="1" a="1"/>
  <c r="A190" i="6" s="1"/>
  <c r="A181" i="1"/>
  <c r="A174" i="6" s="1" a="1"/>
  <c r="A174" i="6" s="1"/>
  <c r="A173" i="1"/>
  <c r="A157" i="1"/>
  <c r="A150" i="6" s="1" a="1"/>
  <c r="A150" i="6" s="1"/>
  <c r="A149" i="1"/>
  <c r="A142" i="6" s="1" a="1"/>
  <c r="A142" i="6" s="1"/>
  <c r="A133" i="1"/>
  <c r="A126" i="6" s="1" a="1"/>
  <c r="A126" i="6" s="1"/>
  <c r="A125" i="1"/>
  <c r="A118" i="6" s="1" a="1"/>
  <c r="A118" i="6" s="1"/>
  <c r="A109" i="1"/>
  <c r="A102" i="6" s="1" a="1"/>
  <c r="A102" i="6" s="1"/>
  <c r="A98" i="1"/>
  <c r="B205" i="1"/>
  <c r="B141" i="1"/>
  <c r="B134" i="6" s="1" a="1"/>
  <c r="B134" i="6" s="1"/>
  <c r="B109" i="1"/>
  <c r="B45" i="1"/>
  <c r="B38" i="6" s="1" a="1"/>
  <c r="B38" i="6" s="1"/>
  <c r="A218" i="1"/>
  <c r="A210" i="1"/>
  <c r="A202" i="1"/>
  <c r="A195" i="6" s="1" a="1"/>
  <c r="A195" i="6" s="1"/>
  <c r="A194" i="1"/>
  <c r="A187" i="6" s="1" a="1"/>
  <c r="A187" i="6" s="1"/>
  <c r="A186" i="1"/>
  <c r="A178" i="1"/>
  <c r="A170" i="1"/>
  <c r="A163" i="6" s="1" a="1"/>
  <c r="A163" i="6" s="1"/>
  <c r="A162" i="1"/>
  <c r="A154" i="1"/>
  <c r="A147" i="6" s="1" a="1"/>
  <c r="A147" i="6" s="1"/>
  <c r="A146" i="1"/>
  <c r="A139" i="6" s="1" a="1"/>
  <c r="A139" i="6" s="1"/>
  <c r="A138" i="1"/>
  <c r="A130" i="1"/>
  <c r="A123" i="6" s="1" a="1"/>
  <c r="A123" i="6" s="1"/>
  <c r="A122" i="1"/>
  <c r="A115" i="6" s="1" a="1"/>
  <c r="A115" i="6" s="1"/>
  <c r="A114" i="1"/>
  <c r="A107" i="6" s="1" a="1"/>
  <c r="A107" i="6" s="1"/>
  <c r="A106" i="1"/>
  <c r="A99" i="6" s="1" a="1"/>
  <c r="A99" i="6" s="1"/>
  <c r="A94" i="1"/>
  <c r="A87" i="6" s="1" a="1"/>
  <c r="A87" i="6" s="1"/>
  <c r="A66" i="1"/>
  <c r="B197" i="1"/>
  <c r="B190" i="6" s="1" a="1"/>
  <c r="B190" i="6" s="1"/>
  <c r="B165" i="1"/>
  <c r="B158" i="6" s="1" a="1"/>
  <c r="B158" i="6" s="1"/>
  <c r="B133" i="1"/>
  <c r="B101" i="1"/>
  <c r="B69" i="1"/>
  <c r="A101" i="1"/>
  <c r="A97" i="1"/>
  <c r="A88" i="1"/>
  <c r="A73" i="1"/>
  <c r="A66" i="6" s="1" a="1"/>
  <c r="A66" i="6" s="1"/>
  <c r="A57" i="1"/>
  <c r="A38" i="3" a="1"/>
  <c r="A38" i="3" s="1"/>
  <c r="B220" i="1"/>
  <c r="B213" i="6" s="1" a="1"/>
  <c r="B213" i="6" s="1"/>
  <c r="B212" i="1"/>
  <c r="B205" i="6" s="1" a="1"/>
  <c r="B205" i="6" s="1"/>
  <c r="B196" i="1"/>
  <c r="B189" i="6" s="1" a="1"/>
  <c r="B189" i="6" s="1"/>
  <c r="B180" i="1"/>
  <c r="B164" i="1"/>
  <c r="B157" i="6" s="1" a="1"/>
  <c r="B157" i="6" s="1"/>
  <c r="B148" i="1"/>
  <c r="B141" i="6" s="1" a="1"/>
  <c r="B141" i="6" s="1"/>
  <c r="B132" i="1"/>
  <c r="B125" i="6" s="1" a="1"/>
  <c r="B125" i="6" s="1"/>
  <c r="B116" i="1"/>
  <c r="B109" i="6" s="1" a="1"/>
  <c r="B109" i="6" s="1"/>
  <c r="B100" i="1"/>
  <c r="B84" i="1"/>
  <c r="B77" i="6" s="1" a="1"/>
  <c r="B77" i="6" s="1"/>
  <c r="B68" i="1"/>
  <c r="A216" i="1"/>
  <c r="A209" i="6" s="1" a="1"/>
  <c r="A209" i="6" s="1"/>
  <c r="A212" i="1"/>
  <c r="A205" i="6" s="1" a="1"/>
  <c r="A205" i="6" s="1"/>
  <c r="A208" i="1"/>
  <c r="A204" i="1"/>
  <c r="A200" i="1"/>
  <c r="A193" i="6" s="1" a="1"/>
  <c r="A193" i="6" s="1"/>
  <c r="A196" i="1"/>
  <c r="A189" i="6" s="1" a="1"/>
  <c r="A189" i="6" s="1"/>
  <c r="A192" i="1"/>
  <c r="A188" i="1"/>
  <c r="A184" i="1"/>
  <c r="A180" i="1"/>
  <c r="A173" i="6" s="1" a="1"/>
  <c r="A173" i="6" s="1"/>
  <c r="A176" i="1"/>
  <c r="A169" i="6" s="1" a="1"/>
  <c r="A169" i="6" s="1"/>
  <c r="A172" i="1"/>
  <c r="A168" i="1"/>
  <c r="A161" i="6" s="1" a="1"/>
  <c r="A161" i="6" s="1"/>
  <c r="A164" i="1"/>
  <c r="A157" i="6" s="1" a="1"/>
  <c r="A157" i="6" s="1"/>
  <c r="A160" i="1"/>
  <c r="A156" i="1"/>
  <c r="A152" i="1"/>
  <c r="A145" i="6" s="1" a="1"/>
  <c r="A145" i="6" s="1"/>
  <c r="A148" i="1"/>
  <c r="A144" i="1"/>
  <c r="A137" i="6" s="1" a="1"/>
  <c r="A137" i="6" s="1"/>
  <c r="A140" i="1"/>
  <c r="A136" i="1"/>
  <c r="A132" i="1"/>
  <c r="A125" i="6" s="1" a="1"/>
  <c r="A125" i="6" s="1"/>
  <c r="A128" i="1"/>
  <c r="A124" i="1"/>
  <c r="A120" i="1"/>
  <c r="A113" i="6" s="1" a="1"/>
  <c r="A113" i="6" s="1"/>
  <c r="A116" i="1"/>
  <c r="A109" i="6" s="1" a="1"/>
  <c r="A109" i="6" s="1"/>
  <c r="A112" i="1"/>
  <c r="A108" i="1"/>
  <c r="A104" i="1"/>
  <c r="A100" i="1"/>
  <c r="A93" i="6" s="1" a="1"/>
  <c r="A93" i="6" s="1"/>
  <c r="A96" i="1"/>
  <c r="A92" i="1"/>
  <c r="A85" i="6" s="1" a="1"/>
  <c r="A85" i="6" s="1"/>
  <c r="A86" i="1"/>
  <c r="A79" i="6" s="1" a="1"/>
  <c r="A79" i="6" s="1"/>
  <c r="A78" i="1"/>
  <c r="A71" i="6" s="1" a="1"/>
  <c r="A71" i="6" s="1"/>
  <c r="A70" i="1"/>
  <c r="A63" i="6" s="1" a="1"/>
  <c r="A63" i="6" s="1"/>
  <c r="A62" i="1"/>
  <c r="A55" i="6" s="1" a="1"/>
  <c r="A55" i="6" s="1"/>
  <c r="A54" i="1"/>
  <c r="A46" i="1"/>
  <c r="A39" i="6" s="1" a="1"/>
  <c r="A39" i="6" s="1"/>
  <c r="A35" i="3" a="1"/>
  <c r="A35" i="3" s="1"/>
  <c r="A27" i="3" a="1"/>
  <c r="A27" i="3" s="1"/>
  <c r="B217" i="1"/>
  <c r="B210" i="6" s="1" a="1"/>
  <c r="B210" i="6" s="1"/>
  <c r="B209" i="1"/>
  <c r="B202" i="6" s="1" a="1"/>
  <c r="B202" i="6" s="1"/>
  <c r="B201" i="1"/>
  <c r="B193" i="1"/>
  <c r="B186" i="6" s="1" a="1"/>
  <c r="B186" i="6" s="1"/>
  <c r="B185" i="1"/>
  <c r="B178" i="6" s="1" a="1"/>
  <c r="B178" i="6" s="1"/>
  <c r="B177" i="1"/>
  <c r="B169" i="1"/>
  <c r="B161" i="1"/>
  <c r="B154" i="6" s="1" a="1"/>
  <c r="B154" i="6" s="1"/>
  <c r="B153" i="1"/>
  <c r="B146" i="6" s="1" a="1"/>
  <c r="B146" i="6" s="1"/>
  <c r="B145" i="1"/>
  <c r="B138" i="6" s="1" a="1"/>
  <c r="B138" i="6" s="1"/>
  <c r="B137" i="1"/>
  <c r="B130" i="6" s="1" a="1"/>
  <c r="B130" i="6" s="1"/>
  <c r="B129" i="1"/>
  <c r="B121" i="1"/>
  <c r="B113" i="1"/>
  <c r="B106" i="6" s="1" a="1"/>
  <c r="B106" i="6" s="1"/>
  <c r="B105" i="1"/>
  <c r="B98" i="6" s="1" a="1"/>
  <c r="B98" i="6" s="1"/>
  <c r="B97" i="1"/>
  <c r="B89" i="1"/>
  <c r="B82" i="6" s="1" a="1"/>
  <c r="B82" i="6" s="1"/>
  <c r="B81" i="1"/>
  <c r="B73" i="1"/>
  <c r="B65" i="1"/>
  <c r="B58" i="6" s="1" a="1"/>
  <c r="B58" i="6" s="1"/>
  <c r="B57" i="1"/>
  <c r="B50" i="6" s="1" a="1"/>
  <c r="B50" i="6" s="1"/>
  <c r="B49" i="1"/>
  <c r="B42" i="6" s="1" a="1"/>
  <c r="B42" i="6" s="1"/>
  <c r="B30" i="3" a="1"/>
  <c r="B30" i="3" s="1"/>
  <c r="B25" i="3" a="1"/>
  <c r="B25" i="3" s="1"/>
  <c r="A93" i="1"/>
  <c r="A86" i="6" s="1" a="1"/>
  <c r="A86" i="6" s="1"/>
  <c r="A81" i="1"/>
  <c r="A74" i="6" s="1" a="1"/>
  <c r="A74" i="6" s="1"/>
  <c r="A65" i="1"/>
  <c r="A58" i="6" s="1" a="1"/>
  <c r="A58" i="6" s="1"/>
  <c r="A49" i="1"/>
  <c r="B204" i="1"/>
  <c r="B197" i="6" s="1" a="1"/>
  <c r="B197" i="6" s="1"/>
  <c r="B188" i="1"/>
  <c r="B181" i="6" s="1" a="1"/>
  <c r="B181" i="6" s="1"/>
  <c r="B172" i="1"/>
  <c r="B165" i="6" s="1" a="1"/>
  <c r="B165" i="6" s="1"/>
  <c r="B156" i="1"/>
  <c r="B140" i="1"/>
  <c r="B133" i="6" s="1" a="1"/>
  <c r="B133" i="6" s="1"/>
  <c r="B124" i="1"/>
  <c r="B117" i="6" s="1" a="1"/>
  <c r="B117" i="6" s="1"/>
  <c r="B108" i="1"/>
  <c r="B101" i="6" s="1" a="1"/>
  <c r="B101" i="6" s="1"/>
  <c r="B92" i="1"/>
  <c r="B85" i="6" s="1" a="1"/>
  <c r="B85" i="6" s="1"/>
  <c r="B76" i="1"/>
  <c r="B60" i="1"/>
  <c r="B53" i="6" s="1" a="1"/>
  <c r="B53" i="6" s="1"/>
  <c r="B52" i="1"/>
  <c r="B45" i="6" s="1" a="1"/>
  <c r="B45" i="6" s="1"/>
  <c r="B44" i="1"/>
  <c r="B37" i="6" s="1" a="1"/>
  <c r="B37" i="6" s="1"/>
  <c r="A220" i="1"/>
  <c r="A219" i="1"/>
  <c r="A212" i="6" s="1" a="1"/>
  <c r="A212" i="6" s="1"/>
  <c r="A215" i="1"/>
  <c r="A211" i="1"/>
  <c r="A207" i="1"/>
  <c r="A200" i="6" s="1" a="1"/>
  <c r="A200" i="6" s="1"/>
  <c r="A203" i="1"/>
  <c r="A199" i="1"/>
  <c r="A195" i="1"/>
  <c r="A188" i="6" s="1" a="1"/>
  <c r="A188" i="6" s="1"/>
  <c r="A191" i="1"/>
  <c r="A184" i="6" s="1" a="1"/>
  <c r="A184" i="6" s="1"/>
  <c r="A187" i="1"/>
  <c r="A183" i="1"/>
  <c r="A179" i="1"/>
  <c r="A175" i="1"/>
  <c r="A168" i="6" s="1" a="1"/>
  <c r="A168" i="6" s="1"/>
  <c r="A171" i="1"/>
  <c r="A164" i="6" s="1" a="1"/>
  <c r="A164" i="6" s="1"/>
  <c r="A167" i="1"/>
  <c r="A160" i="6" s="1" a="1"/>
  <c r="A160" i="6" s="1"/>
  <c r="A163" i="1"/>
  <c r="A156" i="6" s="1" a="1"/>
  <c r="A156" i="6" s="1"/>
  <c r="A159" i="1"/>
  <c r="A155" i="1"/>
  <c r="A148" i="6" s="1" a="1"/>
  <c r="A148" i="6" s="1"/>
  <c r="A151" i="1"/>
  <c r="A144" i="6" s="1" a="1"/>
  <c r="A144" i="6" s="1"/>
  <c r="A147" i="1"/>
  <c r="A143" i="1"/>
  <c r="A139" i="1"/>
  <c r="A132" i="6" s="1" a="1"/>
  <c r="A132" i="6" s="1"/>
  <c r="A135" i="1"/>
  <c r="A128" i="6" s="1" a="1"/>
  <c r="A128" i="6" s="1"/>
  <c r="A131" i="1"/>
  <c r="A127" i="1"/>
  <c r="A123" i="1"/>
  <c r="A116" i="6" s="1" a="1"/>
  <c r="A116" i="6" s="1"/>
  <c r="A119" i="1"/>
  <c r="A112" i="6" s="1" a="1"/>
  <c r="A112" i="6" s="1"/>
  <c r="A115" i="1"/>
  <c r="A111" i="1"/>
  <c r="A104" i="6" s="1" a="1"/>
  <c r="A104" i="6" s="1"/>
  <c r="A107" i="1"/>
  <c r="A100" i="6" s="1" a="1"/>
  <c r="A100" i="6" s="1"/>
  <c r="A103" i="1"/>
  <c r="A96" i="6" s="1" a="1"/>
  <c r="A96" i="6" s="1"/>
  <c r="A99" i="1"/>
  <c r="A95" i="1"/>
  <c r="A90" i="1"/>
  <c r="A85" i="1"/>
  <c r="A78" i="6" s="1" a="1"/>
  <c r="A78" i="6" s="1"/>
  <c r="A77" i="1"/>
  <c r="A70" i="6" s="1" a="1"/>
  <c r="A70" i="6" s="1"/>
  <c r="A69" i="1"/>
  <c r="A61" i="1"/>
  <c r="A54" i="6" s="1" a="1"/>
  <c r="A54" i="6" s="1"/>
  <c r="A53" i="1"/>
  <c r="A45" i="1"/>
  <c r="A34" i="3" a="1"/>
  <c r="A34" i="3" s="1"/>
  <c r="B216" i="1"/>
  <c r="B208" i="1"/>
  <c r="B200" i="1"/>
  <c r="B193" i="6" s="1" a="1"/>
  <c r="B193" i="6" s="1"/>
  <c r="B192" i="1"/>
  <c r="B185" i="6" s="1" a="1"/>
  <c r="B185" i="6" s="1"/>
  <c r="B184" i="1"/>
  <c r="B176" i="1"/>
  <c r="B169" i="6" s="1" a="1"/>
  <c r="B169" i="6" s="1"/>
  <c r="B168" i="1"/>
  <c r="B160" i="1"/>
  <c r="B152" i="1"/>
  <c r="B145" i="6" s="1" a="1"/>
  <c r="B145" i="6" s="1"/>
  <c r="B144" i="1"/>
  <c r="B137" i="6" s="1" a="1"/>
  <c r="B137" i="6" s="1"/>
  <c r="B136" i="1"/>
  <c r="B129" i="6" s="1" a="1"/>
  <c r="B129" i="6" s="1"/>
  <c r="B128" i="1"/>
  <c r="B120" i="1"/>
  <c r="B112" i="1"/>
  <c r="B105" i="6" s="1" a="1"/>
  <c r="B105" i="6" s="1"/>
  <c r="B104" i="1"/>
  <c r="B97" i="6" s="1" a="1"/>
  <c r="B97" i="6" s="1"/>
  <c r="B96" i="1"/>
  <c r="B89" i="6" s="1" a="1"/>
  <c r="B89" i="6" s="1"/>
  <c r="B88" i="1"/>
  <c r="B80" i="1"/>
  <c r="B72" i="1"/>
  <c r="B65" i="6" s="1" a="1"/>
  <c r="B65" i="6" s="1"/>
  <c r="B64" i="1"/>
  <c r="B56" i="1"/>
  <c r="B49" i="6" s="1" a="1"/>
  <c r="B49" i="6" s="1"/>
  <c r="B48" i="1"/>
  <c r="B37" i="3" a="1"/>
  <c r="B37" i="3" s="1"/>
  <c r="B29" i="3" a="1"/>
  <c r="B29" i="3" s="1"/>
  <c r="B27" i="3" a="1"/>
  <c r="B27" i="3" s="1"/>
  <c r="A120" i="4"/>
  <c r="A161" i="8"/>
  <c r="A105" i="8"/>
  <c r="A45" i="8"/>
  <c r="A22" i="9"/>
  <c r="A21" i="8"/>
  <c r="A22" i="7"/>
  <c r="A21" i="5"/>
  <c r="A22" i="2"/>
  <c r="A21" i="4"/>
  <c r="B13" i="3" a="1"/>
  <c r="B13" i="3" s="1"/>
  <c r="A43" i="1"/>
  <c r="A36" i="6" s="1" a="1"/>
  <c r="A36" i="6" s="1"/>
  <c r="A47" i="1"/>
  <c r="A40" i="6" s="1" a="1"/>
  <c r="A40" i="6" s="1"/>
  <c r="A51" i="1"/>
  <c r="A44" i="6" s="1" a="1"/>
  <c r="A44" i="6" s="1"/>
  <c r="A55" i="1"/>
  <c r="A48" i="6" s="1" a="1"/>
  <c r="A48" i="6" s="1"/>
  <c r="A59" i="1"/>
  <c r="A52" i="6" s="1" a="1"/>
  <c r="A52" i="6" s="1"/>
  <c r="A63" i="1"/>
  <c r="A56" i="6" s="1" a="1"/>
  <c r="A56" i="6" s="1"/>
  <c r="A67" i="1"/>
  <c r="A60" i="6" s="1" a="1"/>
  <c r="A60" i="6" s="1"/>
  <c r="A71" i="1"/>
  <c r="A64" i="6" s="1" a="1"/>
  <c r="A64" i="6" s="1"/>
  <c r="A75" i="1"/>
  <c r="A68" i="6" s="1" a="1"/>
  <c r="A68" i="6" s="1"/>
  <c r="A79" i="1"/>
  <c r="A72" i="6" s="1" a="1"/>
  <c r="A72" i="6" s="1"/>
  <c r="A83" i="1"/>
  <c r="A76" i="6" s="1" a="1"/>
  <c r="A76" i="6" s="1"/>
  <c r="A87" i="1"/>
  <c r="A80" i="6" s="1" a="1"/>
  <c r="A80" i="6" s="1"/>
  <c r="A91" i="1"/>
  <c r="A84" i="6" s="1" a="1"/>
  <c r="A84" i="6" s="1"/>
  <c r="A44" i="1"/>
  <c r="A37" i="6" s="1" a="1"/>
  <c r="A37" i="6" s="1"/>
  <c r="A48" i="1"/>
  <c r="A41" i="6" s="1" a="1"/>
  <c r="A41" i="6" s="1"/>
  <c r="A52" i="1"/>
  <c r="A45" i="6" s="1" a="1"/>
  <c r="A45" i="6" s="1"/>
  <c r="A56" i="1"/>
  <c r="A49" i="6" s="1" a="1"/>
  <c r="A49" i="6" s="1"/>
  <c r="A60" i="1"/>
  <c r="A53" i="6" s="1" a="1"/>
  <c r="A53" i="6" s="1"/>
  <c r="A64" i="1"/>
  <c r="A57" i="6" s="1" a="1"/>
  <c r="A57" i="6" s="1"/>
  <c r="A68" i="1"/>
  <c r="A61" i="6" s="1" a="1"/>
  <c r="A61" i="6" s="1"/>
  <c r="A72" i="1"/>
  <c r="A65" i="6" s="1" a="1"/>
  <c r="A65" i="6" s="1"/>
  <c r="A76" i="1"/>
  <c r="A69" i="6" s="1" a="1"/>
  <c r="A69" i="6" s="1"/>
  <c r="A80" i="1"/>
  <c r="A73" i="6" s="1" a="1"/>
  <c r="A73" i="6" s="1"/>
  <c r="A84" i="1"/>
  <c r="A77" i="6" s="1" a="1"/>
  <c r="A77" i="6" s="1"/>
  <c r="B46" i="1"/>
  <c r="B39" i="6" s="1" a="1"/>
  <c r="B39" i="6" s="1"/>
  <c r="B50" i="1"/>
  <c r="B43" i="6" s="1" a="1"/>
  <c r="B43" i="6" s="1"/>
  <c r="B54" i="1"/>
  <c r="B47" i="6" s="1" a="1"/>
  <c r="B47" i="6" s="1"/>
  <c r="B58" i="1"/>
  <c r="B51" i="6" s="1" a="1"/>
  <c r="B51" i="6" s="1"/>
  <c r="B62" i="1"/>
  <c r="B55" i="6" s="1" a="1"/>
  <c r="B55" i="6" s="1"/>
  <c r="B66" i="1"/>
  <c r="B59" i="6" s="1" a="1"/>
  <c r="B59" i="6" s="1"/>
  <c r="B70" i="1"/>
  <c r="B63" i="6" s="1" a="1"/>
  <c r="B63" i="6" s="1"/>
  <c r="B74" i="1"/>
  <c r="B67" i="6" s="1" a="1"/>
  <c r="B67" i="6" s="1"/>
  <c r="B78" i="1"/>
  <c r="B71" i="6" s="1" a="1"/>
  <c r="B71" i="6" s="1"/>
  <c r="B82" i="1"/>
  <c r="B75" i="6" s="1" a="1"/>
  <c r="B75" i="6" s="1"/>
  <c r="B86" i="1"/>
  <c r="B79" i="6" s="1" a="1"/>
  <c r="B79" i="6" s="1"/>
  <c r="B90" i="1"/>
  <c r="B83" i="6" s="1" a="1"/>
  <c r="B83" i="6" s="1"/>
  <c r="B94" i="1"/>
  <c r="B87" i="6" s="1" a="1"/>
  <c r="B87" i="6" s="1"/>
  <c r="B98" i="1"/>
  <c r="B91" i="6" s="1" a="1"/>
  <c r="B91" i="6" s="1"/>
  <c r="B102" i="1"/>
  <c r="B95" i="6" s="1" a="1"/>
  <c r="B95" i="6" s="1"/>
  <c r="B106" i="1"/>
  <c r="B99" i="6" s="1" a="1"/>
  <c r="B99" i="6" s="1"/>
  <c r="B110" i="1"/>
  <c r="B103" i="6" s="1" a="1"/>
  <c r="B103" i="6" s="1"/>
  <c r="B114" i="1"/>
  <c r="B107" i="6" s="1" a="1"/>
  <c r="B107" i="6" s="1"/>
  <c r="B118" i="1"/>
  <c r="B111" i="6" s="1" a="1"/>
  <c r="B111" i="6" s="1"/>
  <c r="B122" i="1"/>
  <c r="B115" i="6" s="1" a="1"/>
  <c r="B115" i="6" s="1"/>
  <c r="B126" i="1"/>
  <c r="B119" i="6" s="1" a="1"/>
  <c r="B119" i="6" s="1"/>
  <c r="B130" i="1"/>
  <c r="B123" i="6" s="1" a="1"/>
  <c r="B123" i="6" s="1"/>
  <c r="B134" i="1"/>
  <c r="B127" i="6" s="1" a="1"/>
  <c r="B127" i="6" s="1"/>
  <c r="B138" i="1"/>
  <c r="B131" i="6" s="1" a="1"/>
  <c r="B131" i="6" s="1"/>
  <c r="B142" i="1"/>
  <c r="B135" i="6" s="1" a="1"/>
  <c r="B135" i="6" s="1"/>
  <c r="B146" i="1"/>
  <c r="B139" i="6" s="1" a="1"/>
  <c r="B139" i="6" s="1"/>
  <c r="B150" i="1"/>
  <c r="B143" i="6" s="1" a="1"/>
  <c r="B143" i="6" s="1"/>
  <c r="B154" i="1"/>
  <c r="B147" i="6" s="1" a="1"/>
  <c r="B147" i="6" s="1"/>
  <c r="B158" i="1"/>
  <c r="B151" i="6" s="1" a="1"/>
  <c r="B151" i="6" s="1"/>
  <c r="B162" i="1"/>
  <c r="B155" i="6" s="1" a="1"/>
  <c r="B155" i="6" s="1"/>
  <c r="B166" i="1"/>
  <c r="B159" i="6" s="1" a="1"/>
  <c r="B159" i="6" s="1"/>
  <c r="B170" i="1"/>
  <c r="B163" i="6" s="1" a="1"/>
  <c r="B163" i="6" s="1"/>
  <c r="B174" i="1"/>
  <c r="B167" i="6" s="1" a="1"/>
  <c r="B167" i="6" s="1"/>
  <c r="B178" i="1"/>
  <c r="B171" i="6" s="1" a="1"/>
  <c r="B171" i="6" s="1"/>
  <c r="B182" i="1"/>
  <c r="B175" i="6" s="1" a="1"/>
  <c r="B175" i="6" s="1"/>
  <c r="B186" i="1"/>
  <c r="B179" i="6" s="1" a="1"/>
  <c r="B179" i="6" s="1"/>
  <c r="B190" i="1"/>
  <c r="B183" i="6" s="1" a="1"/>
  <c r="B183" i="6" s="1"/>
  <c r="B194" i="1"/>
  <c r="B187" i="6" s="1" a="1"/>
  <c r="B187" i="6" s="1"/>
  <c r="B198" i="1"/>
  <c r="B191" i="6" s="1" a="1"/>
  <c r="B191" i="6" s="1"/>
  <c r="B202" i="1"/>
  <c r="B195" i="6" s="1" a="1"/>
  <c r="B195" i="6" s="1"/>
  <c r="B206" i="1"/>
  <c r="B199" i="6" s="1" a="1"/>
  <c r="B199" i="6" s="1"/>
  <c r="B210" i="1"/>
  <c r="B203" i="6" s="1" a="1"/>
  <c r="B203" i="6" s="1"/>
  <c r="B214" i="1"/>
  <c r="B207" i="6" s="1" a="1"/>
  <c r="B207" i="6" s="1"/>
  <c r="B218" i="1"/>
  <c r="B211" i="6" s="1" a="1"/>
  <c r="B211" i="6" s="1"/>
  <c r="B43" i="1"/>
  <c r="B36" i="6" s="1" a="1"/>
  <c r="B36" i="6" s="1"/>
  <c r="B47" i="1"/>
  <c r="B40" i="6" s="1" a="1"/>
  <c r="B40" i="6" s="1"/>
  <c r="B51" i="1"/>
  <c r="B44" i="6" s="1" a="1"/>
  <c r="B44" i="6" s="1"/>
  <c r="B55" i="1"/>
  <c r="B48" i="6" s="1" a="1"/>
  <c r="B48" i="6" s="1"/>
  <c r="B59" i="1"/>
  <c r="B52" i="6" s="1" a="1"/>
  <c r="B52" i="6" s="1"/>
  <c r="B63" i="1"/>
  <c r="B56" i="6" s="1" a="1"/>
  <c r="B56" i="6" s="1"/>
  <c r="B67" i="1"/>
  <c r="B60" i="6" s="1" a="1"/>
  <c r="B60" i="6" s="1"/>
  <c r="B71" i="1"/>
  <c r="B64" i="6" s="1" a="1"/>
  <c r="B64" i="6" s="1"/>
  <c r="B75" i="1"/>
  <c r="B68" i="6" s="1" a="1"/>
  <c r="B68" i="6" s="1"/>
  <c r="B79" i="1"/>
  <c r="B72" i="6" s="1" a="1"/>
  <c r="B72" i="6" s="1"/>
  <c r="B83" i="1"/>
  <c r="B76" i="6" s="1" a="1"/>
  <c r="B76" i="6" s="1"/>
  <c r="B87" i="1"/>
  <c r="B80" i="6" s="1" a="1"/>
  <c r="B80" i="6" s="1"/>
  <c r="B91" i="1"/>
  <c r="B84" i="6" s="1" a="1"/>
  <c r="B84" i="6" s="1"/>
  <c r="B95" i="1"/>
  <c r="B88" i="6" s="1" a="1"/>
  <c r="B88" i="6" s="1"/>
  <c r="B99" i="1"/>
  <c r="B92" i="6" s="1" a="1"/>
  <c r="B92" i="6" s="1"/>
  <c r="B103" i="1"/>
  <c r="B96" i="6" s="1" a="1"/>
  <c r="B96" i="6" s="1"/>
  <c r="B107" i="1"/>
  <c r="B100" i="6" s="1" a="1"/>
  <c r="B100" i="6" s="1"/>
  <c r="B111" i="1"/>
  <c r="B104" i="6" s="1" a="1"/>
  <c r="B104" i="6" s="1"/>
  <c r="B115" i="1"/>
  <c r="B108" i="6" s="1" a="1"/>
  <c r="B108" i="6" s="1"/>
  <c r="B119" i="1"/>
  <c r="B112" i="6" s="1" a="1"/>
  <c r="B112" i="6" s="1"/>
  <c r="B123" i="1"/>
  <c r="B116" i="6" s="1" a="1"/>
  <c r="B116" i="6" s="1"/>
  <c r="B127" i="1"/>
  <c r="B120" i="6" s="1" a="1"/>
  <c r="B120" i="6" s="1"/>
  <c r="B131" i="1"/>
  <c r="B124" i="6" s="1" a="1"/>
  <c r="B124" i="6" s="1"/>
  <c r="B135" i="1"/>
  <c r="B128" i="6" s="1" a="1"/>
  <c r="B128" i="6" s="1"/>
  <c r="B139" i="1"/>
  <c r="B132" i="6" s="1" a="1"/>
  <c r="B132" i="6" s="1"/>
  <c r="B143" i="1"/>
  <c r="B136" i="6" s="1" a="1"/>
  <c r="B136" i="6" s="1"/>
  <c r="B147" i="1"/>
  <c r="B140" i="6" s="1" a="1"/>
  <c r="B140" i="6" s="1"/>
  <c r="B151" i="1"/>
  <c r="B144" i="6" s="1" a="1"/>
  <c r="B144" i="6" s="1"/>
  <c r="B155" i="1"/>
  <c r="B148" i="6" s="1" a="1"/>
  <c r="B148" i="6" s="1"/>
  <c r="B159" i="1"/>
  <c r="B152" i="6" s="1" a="1"/>
  <c r="B152" i="6" s="1"/>
  <c r="B163" i="1"/>
  <c r="B167" i="1"/>
  <c r="B160" i="6" s="1" a="1"/>
  <c r="B160" i="6" s="1"/>
  <c r="B171" i="1"/>
  <c r="B164" i="6" s="1" a="1"/>
  <c r="B164" i="6" s="1"/>
  <c r="B175" i="1"/>
  <c r="B168" i="6" s="1" a="1"/>
  <c r="B168" i="6" s="1"/>
  <c r="B179" i="1"/>
  <c r="B172" i="6" s="1" a="1"/>
  <c r="B172" i="6" s="1"/>
  <c r="B183" i="1"/>
  <c r="B176" i="6" s="1" a="1"/>
  <c r="B176" i="6" s="1"/>
  <c r="B187" i="1"/>
  <c r="B180" i="6" s="1" a="1"/>
  <c r="B180" i="6" s="1"/>
  <c r="B191" i="1"/>
  <c r="B184" i="6" s="1" a="1"/>
  <c r="B184" i="6" s="1"/>
  <c r="B195" i="1"/>
  <c r="B188" i="6" s="1" a="1"/>
  <c r="B188" i="6" s="1"/>
  <c r="B199" i="1"/>
  <c r="B192" i="6" s="1" a="1"/>
  <c r="B192" i="6" s="1"/>
  <c r="B203" i="1"/>
  <c r="B196" i="6" s="1" a="1"/>
  <c r="B196" i="6" s="1"/>
  <c r="B207" i="1"/>
  <c r="B200" i="6" s="1" a="1"/>
  <c r="B200" i="6" s="1"/>
  <c r="B211" i="1"/>
  <c r="B204" i="6" s="1" a="1"/>
  <c r="B204" i="6" s="1"/>
  <c r="B215" i="1"/>
  <c r="B208" i="6" s="1" a="1"/>
  <c r="B208" i="6" s="1"/>
  <c r="B219" i="1"/>
  <c r="B212" i="6" s="1" a="1"/>
  <c r="B212" i="6" s="1"/>
  <c r="D8" i="5"/>
  <c r="B125" i="3" l="1" a="1"/>
  <c r="B125" i="3" s="1"/>
  <c r="B121" i="6" a="1"/>
  <c r="B121" i="6" s="1"/>
  <c r="A51" i="3" a="1"/>
  <c r="A51" i="3" s="1"/>
  <c r="A47" i="6" a="1"/>
  <c r="A47" i="6" s="1"/>
  <c r="B65" i="3" a="1"/>
  <c r="B65" i="3" s="1"/>
  <c r="B61" i="6" a="1"/>
  <c r="B61" i="6" s="1"/>
  <c r="B78" i="3" a="1"/>
  <c r="B78" i="3" s="1"/>
  <c r="B74" i="6" a="1"/>
  <c r="B74" i="6" s="1"/>
  <c r="B174" i="3" a="1"/>
  <c r="B174" i="3" s="1"/>
  <c r="B170" i="6" a="1"/>
  <c r="B170" i="6" s="1"/>
  <c r="B97" i="3" a="1"/>
  <c r="B97" i="3" s="1"/>
  <c r="B93" i="6" a="1"/>
  <c r="B93" i="6" s="1"/>
  <c r="A85" i="3" a="1"/>
  <c r="A85" i="3" s="1"/>
  <c r="A81" i="6" a="1"/>
  <c r="A81" i="6" s="1"/>
  <c r="A215" i="3" a="1"/>
  <c r="A215" i="3" s="1"/>
  <c r="A211" i="6" a="1"/>
  <c r="A211" i="6" s="1"/>
  <c r="A187" i="3" a="1"/>
  <c r="A187" i="3" s="1"/>
  <c r="A183" i="6" a="1"/>
  <c r="A183" i="6" s="1"/>
  <c r="A86" i="3" a="1"/>
  <c r="A86" i="3" s="1"/>
  <c r="A82" i="6" a="1"/>
  <c r="A82" i="6" s="1"/>
  <c r="B61" i="3" a="1"/>
  <c r="B61" i="3" s="1"/>
  <c r="B57" i="6" a="1"/>
  <c r="B57" i="6" s="1"/>
  <c r="B157" i="3" a="1"/>
  <c r="B157" i="3" s="1"/>
  <c r="B153" i="6" a="1"/>
  <c r="B153" i="6" s="1"/>
  <c r="A66" i="3" a="1"/>
  <c r="A66" i="3" s="1"/>
  <c r="A62" i="6" a="1"/>
  <c r="A62" i="6" s="1"/>
  <c r="A124" i="3" a="1"/>
  <c r="A124" i="3" s="1"/>
  <c r="A120" i="6" a="1"/>
  <c r="A120" i="6" s="1"/>
  <c r="A217" i="3" a="1"/>
  <c r="A217" i="3" s="1"/>
  <c r="A213" i="6" a="1"/>
  <c r="A213" i="6" s="1"/>
  <c r="A133" i="3" a="1"/>
  <c r="A133" i="3" s="1"/>
  <c r="A129" i="6" a="1"/>
  <c r="A129" i="6" s="1"/>
  <c r="A179" i="8"/>
  <c r="A177" i="6" a="1"/>
  <c r="A177" i="6" s="1"/>
  <c r="A94" i="3" a="1"/>
  <c r="A94" i="3" s="1"/>
  <c r="A90" i="6" a="1"/>
  <c r="A90" i="6" s="1"/>
  <c r="A203" i="3" a="1"/>
  <c r="A203" i="3" s="1"/>
  <c r="A199" i="6" a="1"/>
  <c r="A199" i="6" s="1"/>
  <c r="A206" i="3" a="1"/>
  <c r="A206" i="3" s="1"/>
  <c r="A202" i="6" a="1"/>
  <c r="A202" i="6" s="1"/>
  <c r="A79" i="3" a="1"/>
  <c r="A79" i="3" s="1"/>
  <c r="A75" i="6" a="1"/>
  <c r="A75" i="6" s="1"/>
  <c r="A110" i="3" a="1"/>
  <c r="A110" i="3" s="1"/>
  <c r="A106" i="6" a="1"/>
  <c r="A106" i="6" s="1"/>
  <c r="B117" i="3" a="1"/>
  <c r="B117" i="3" s="1"/>
  <c r="B113" i="6" a="1"/>
  <c r="B113" i="6" s="1"/>
  <c r="B213" i="3" a="1"/>
  <c r="B213" i="3" s="1"/>
  <c r="B209" i="6" a="1"/>
  <c r="B209" i="6" s="1"/>
  <c r="A61" i="5"/>
  <c r="A59" i="6" a="1"/>
  <c r="A59" i="6" s="1"/>
  <c r="B43" i="5"/>
  <c r="B41" i="6" a="1"/>
  <c r="B41" i="6" s="1"/>
  <c r="B70" i="3" a="1"/>
  <c r="B70" i="3" s="1"/>
  <c r="B66" i="6" a="1"/>
  <c r="B66" i="6" s="1"/>
  <c r="A170" i="3" a="1"/>
  <c r="A170" i="3" s="1"/>
  <c r="A166" i="6" a="1"/>
  <c r="A166" i="6" s="1"/>
  <c r="B146" i="3" a="1"/>
  <c r="B146" i="3" s="1"/>
  <c r="B142" i="6" a="1"/>
  <c r="B142" i="6" s="1"/>
  <c r="B165" i="3" a="1"/>
  <c r="B165" i="3" s="1"/>
  <c r="B161" i="6" a="1"/>
  <c r="B161" i="6" s="1"/>
  <c r="A128" i="3" a="1"/>
  <c r="A128" i="3" s="1"/>
  <c r="A124" i="6" a="1"/>
  <c r="A124" i="6" s="1"/>
  <c r="B106" i="3" a="1"/>
  <c r="B106" i="3" s="1"/>
  <c r="B102" i="6" a="1"/>
  <c r="B102" i="6" s="1"/>
  <c r="A126" i="3" a="1"/>
  <c r="A126" i="3" s="1"/>
  <c r="A122" i="6" a="1"/>
  <c r="A122" i="6" s="1"/>
  <c r="B85" i="3" a="1"/>
  <c r="B85" i="3" s="1"/>
  <c r="B81" i="6" a="1"/>
  <c r="B81" i="6" s="1"/>
  <c r="B181" i="3" a="1"/>
  <c r="B181" i="3" s="1"/>
  <c r="B177" i="6" a="1"/>
  <c r="B177" i="6" s="1"/>
  <c r="A87" i="3" a="1"/>
  <c r="A87" i="3" s="1"/>
  <c r="A83" i="6" a="1"/>
  <c r="A83" i="6" s="1"/>
  <c r="A184" i="3" a="1"/>
  <c r="A184" i="3" s="1"/>
  <c r="A180" i="6" a="1"/>
  <c r="A180" i="6" s="1"/>
  <c r="A145" i="3" a="1"/>
  <c r="A145" i="3" s="1"/>
  <c r="A141" i="6" a="1"/>
  <c r="A141" i="6" s="1"/>
  <c r="B98" i="3" a="1"/>
  <c r="B98" i="3" s="1"/>
  <c r="B94" i="6" a="1"/>
  <c r="B94" i="6" s="1"/>
  <c r="B202" i="3" a="1"/>
  <c r="B202" i="3" s="1"/>
  <c r="B198" i="6" a="1"/>
  <c r="B198" i="6" s="1"/>
  <c r="A200" i="3" a="1"/>
  <c r="A200" i="3" s="1"/>
  <c r="A196" i="6" a="1"/>
  <c r="A196" i="6" s="1"/>
  <c r="A156" i="3" a="1"/>
  <c r="A156" i="3" s="1"/>
  <c r="A152" i="6" a="1"/>
  <c r="A152" i="6" s="1"/>
  <c r="A42" i="3" a="1"/>
  <c r="A42" i="3" s="1"/>
  <c r="A38" i="6" a="1"/>
  <c r="A38" i="6" s="1"/>
  <c r="A208" i="3" a="1"/>
  <c r="A208" i="3" s="1"/>
  <c r="A204" i="6" a="1"/>
  <c r="A204" i="6" s="1"/>
  <c r="A49" i="7"/>
  <c r="A46" i="6" a="1"/>
  <c r="A46" i="6" s="1"/>
  <c r="A169" i="8"/>
  <c r="A167" i="6" a="1"/>
  <c r="A167" i="6" s="1"/>
  <c r="B94" i="3" a="1"/>
  <c r="B94" i="3" s="1"/>
  <c r="B90" i="6" a="1"/>
  <c r="B90" i="6" s="1"/>
  <c r="A185" i="3" a="1"/>
  <c r="A185" i="3" s="1"/>
  <c r="A181" i="6" a="1"/>
  <c r="A181" i="6" s="1"/>
  <c r="A135" i="3" a="1"/>
  <c r="A135" i="3" s="1"/>
  <c r="A131" i="6" a="1"/>
  <c r="A131" i="6" s="1"/>
  <c r="B74" i="3" a="1"/>
  <c r="B74" i="3" s="1"/>
  <c r="B70" i="6" a="1"/>
  <c r="B70" i="6" s="1"/>
  <c r="B77" i="3" a="1"/>
  <c r="B77" i="3" s="1"/>
  <c r="B73" i="6" a="1"/>
  <c r="B73" i="6" s="1"/>
  <c r="B198" i="3" a="1"/>
  <c r="B198" i="3" s="1"/>
  <c r="B194" i="6" a="1"/>
  <c r="B194" i="6" s="1"/>
  <c r="A93" i="3" a="1"/>
  <c r="A93" i="3" s="1"/>
  <c r="A89" i="6" a="1"/>
  <c r="A89" i="6" s="1"/>
  <c r="A189" i="3" a="1"/>
  <c r="A189" i="3" s="1"/>
  <c r="A185" i="6" a="1"/>
  <c r="A185" i="6" s="1"/>
  <c r="B66" i="3" a="1"/>
  <c r="B66" i="3" s="1"/>
  <c r="B62" i="6" a="1"/>
  <c r="B62" i="6" s="1"/>
  <c r="A92" i="3" a="1"/>
  <c r="A92" i="3" s="1"/>
  <c r="A88" i="6" a="1"/>
  <c r="A88" i="6" s="1"/>
  <c r="A140" i="3" a="1"/>
  <c r="A140" i="3" s="1"/>
  <c r="A136" i="6" a="1"/>
  <c r="A136" i="6" s="1"/>
  <c r="B73" i="3" a="1"/>
  <c r="B73" i="3" s="1"/>
  <c r="B69" i="6" a="1"/>
  <c r="B69" i="6" s="1"/>
  <c r="B118" i="3" a="1"/>
  <c r="B118" i="3" s="1"/>
  <c r="B114" i="6" a="1"/>
  <c r="B114" i="6" s="1"/>
  <c r="A101" i="3" a="1"/>
  <c r="A101" i="3" s="1"/>
  <c r="A97" i="6" a="1"/>
  <c r="A97" i="6" s="1"/>
  <c r="B177" i="3" a="1"/>
  <c r="B177" i="3" s="1"/>
  <c r="B173" i="6" a="1"/>
  <c r="B173" i="6" s="1"/>
  <c r="B130" i="3" a="1"/>
  <c r="B130" i="3" s="1"/>
  <c r="B126" i="6" a="1"/>
  <c r="B126" i="6" s="1"/>
  <c r="A159" i="3" a="1"/>
  <c r="A159" i="3" s="1"/>
  <c r="A155" i="6" a="1"/>
  <c r="A155" i="6" s="1"/>
  <c r="A94" i="9"/>
  <c r="A91" i="6" a="1"/>
  <c r="A91" i="6" s="1"/>
  <c r="A114" i="3" a="1"/>
  <c r="A114" i="3" s="1"/>
  <c r="A110" i="6" a="1"/>
  <c r="A110" i="6" s="1"/>
  <c r="A174" i="3" a="1"/>
  <c r="A174" i="3" s="1"/>
  <c r="A170" i="6" a="1"/>
  <c r="A170" i="6" s="1"/>
  <c r="A182" i="9"/>
  <c r="A179" i="6" a="1"/>
  <c r="A179" i="6" s="1"/>
  <c r="A112" i="3" a="1"/>
  <c r="A112" i="3" s="1"/>
  <c r="A108" i="6" a="1"/>
  <c r="A108" i="6" s="1"/>
  <c r="B153" i="3" a="1"/>
  <c r="B153" i="3" s="1"/>
  <c r="B149" i="6" a="1"/>
  <c r="B149" i="6" s="1"/>
  <c r="B82" i="3" a="1"/>
  <c r="B82" i="3" s="1"/>
  <c r="B78" i="6" a="1"/>
  <c r="B78" i="6" s="1"/>
  <c r="A176" i="3" a="1"/>
  <c r="A176" i="3" s="1"/>
  <c r="A172" i="6" a="1"/>
  <c r="A172" i="6" s="1"/>
  <c r="A46" i="3" a="1"/>
  <c r="A46" i="3" s="1"/>
  <c r="A42" i="6" a="1"/>
  <c r="A42" i="6" s="1"/>
  <c r="A137" i="3" a="1"/>
  <c r="A137" i="3" s="1"/>
  <c r="A133" i="6" a="1"/>
  <c r="A133" i="6" s="1"/>
  <c r="A98" i="3" a="1"/>
  <c r="A98" i="3" s="1"/>
  <c r="A94" i="6" a="1"/>
  <c r="A94" i="6" s="1"/>
  <c r="B58" i="3" a="1"/>
  <c r="B58" i="3" s="1"/>
  <c r="B54" i="6" a="1"/>
  <c r="B54" i="6" s="1"/>
  <c r="A96" i="3" a="1"/>
  <c r="A96" i="3" s="1"/>
  <c r="A92" i="6" a="1"/>
  <c r="A92" i="6" s="1"/>
  <c r="A144" i="3" a="1"/>
  <c r="A144" i="3" s="1"/>
  <c r="A140" i="6" a="1"/>
  <c r="A140" i="6" s="1"/>
  <c r="B126" i="3" a="1"/>
  <c r="B126" i="3" s="1"/>
  <c r="B122" i="6" a="1"/>
  <c r="B122" i="6" s="1"/>
  <c r="A105" i="3" a="1"/>
  <c r="A105" i="3" s="1"/>
  <c r="A101" i="6" a="1"/>
  <c r="A101" i="6" s="1"/>
  <c r="A153" i="3" a="1"/>
  <c r="A153" i="3" s="1"/>
  <c r="A149" i="6" a="1"/>
  <c r="A149" i="6" s="1"/>
  <c r="A201" i="3" a="1"/>
  <c r="A201" i="3" s="1"/>
  <c r="A197" i="6" a="1"/>
  <c r="A197" i="6" s="1"/>
  <c r="A46" i="9"/>
  <c r="A43" i="6" a="1"/>
  <c r="A43" i="6" s="1"/>
  <c r="A136" i="8"/>
  <c r="A134" i="6" a="1"/>
  <c r="A134" i="6" s="1"/>
  <c r="A121" i="3" a="1"/>
  <c r="A121" i="3" s="1"/>
  <c r="A117" i="6" a="1"/>
  <c r="A117" i="6" s="1"/>
  <c r="A169" i="3" a="1"/>
  <c r="A169" i="3" s="1"/>
  <c r="A165" i="6" a="1"/>
  <c r="A165" i="6" s="1"/>
  <c r="A54" i="3" a="1"/>
  <c r="A54" i="3" s="1"/>
  <c r="A50" i="6" a="1"/>
  <c r="A50" i="6" s="1"/>
  <c r="A155" i="3" a="1"/>
  <c r="A155" i="3" s="1"/>
  <c r="A151" i="6" a="1"/>
  <c r="A151" i="6" s="1"/>
  <c r="A212" i="3" a="1"/>
  <c r="A212" i="3" s="1"/>
  <c r="A208" i="6" a="1"/>
  <c r="A208" i="6" s="1"/>
  <c r="B166" i="3" a="1"/>
  <c r="B166" i="3" s="1"/>
  <c r="B162" i="6" a="1"/>
  <c r="B162" i="6" s="1"/>
  <c r="A125" i="3" a="1"/>
  <c r="A125" i="3" s="1"/>
  <c r="A121" i="6" a="1"/>
  <c r="A121" i="6" s="1"/>
  <c r="A207" i="3" a="1"/>
  <c r="A207" i="3" s="1"/>
  <c r="A203" i="6" a="1"/>
  <c r="A203" i="6" s="1"/>
  <c r="A180" i="3" a="1"/>
  <c r="A180" i="3" s="1"/>
  <c r="A176" i="6" a="1"/>
  <c r="A176" i="6" s="1"/>
  <c r="B160" i="3" a="1"/>
  <c r="B160" i="3" s="1"/>
  <c r="B156" i="6" a="1"/>
  <c r="B156" i="6" s="1"/>
  <c r="B205" i="3" a="1"/>
  <c r="B205" i="3" s="1"/>
  <c r="B201" i="6" a="1"/>
  <c r="B201" i="6" s="1"/>
  <c r="A196" i="3" a="1"/>
  <c r="A196" i="3" s="1"/>
  <c r="A192" i="6" a="1"/>
  <c r="A192" i="6" s="1"/>
  <c r="A109" i="3" a="1"/>
  <c r="A109" i="3" s="1"/>
  <c r="A105" i="6" a="1"/>
  <c r="A105" i="6" s="1"/>
  <c r="A157" i="3" a="1"/>
  <c r="A157" i="3" s="1"/>
  <c r="A153" i="6" a="1"/>
  <c r="A153" i="6" s="1"/>
  <c r="A205" i="3" a="1"/>
  <c r="A205" i="3" s="1"/>
  <c r="A201" i="6" a="1"/>
  <c r="A201" i="6" s="1"/>
  <c r="A174" i="9"/>
  <c r="A171" i="6" a="1"/>
  <c r="A171" i="6" s="1"/>
  <c r="A106" i="9"/>
  <c r="A103" i="6" a="1"/>
  <c r="A103" i="6" s="1"/>
  <c r="A117" i="7"/>
  <c r="A114" i="6" a="1"/>
  <c r="A114" i="6" s="1"/>
  <c r="A160" i="5"/>
  <c r="A158" i="6" a="1"/>
  <c r="A158" i="6" s="1"/>
  <c r="A177" i="5"/>
  <c r="A175" i="6" a="1"/>
  <c r="A175" i="6" s="1"/>
  <c r="A116" i="4"/>
  <c r="A117" i="2"/>
  <c r="B43" i="4"/>
  <c r="G13" i="3" a="1"/>
  <c r="G13" i="3" s="1"/>
  <c r="G12" i="3" a="1"/>
  <c r="G12" i="3" s="1"/>
  <c r="G14" i="3" a="1"/>
  <c r="G14" i="3" s="1"/>
  <c r="A137" i="2"/>
  <c r="A137" i="7"/>
  <c r="B140" i="3" a="1"/>
  <c r="B140" i="3" s="1"/>
  <c r="B183" i="3" a="1"/>
  <c r="B183" i="3" s="1"/>
  <c r="B87" i="3" a="1"/>
  <c r="B87" i="3" s="1"/>
  <c r="A68" i="3" a="1"/>
  <c r="A68" i="3" s="1"/>
  <c r="B53" i="3" a="1"/>
  <c r="B53" i="3" s="1"/>
  <c r="A216" i="3" a="1"/>
  <c r="A216" i="3" s="1"/>
  <c r="B217" i="3" a="1"/>
  <c r="B217" i="3" s="1"/>
  <c r="B170" i="3" a="1"/>
  <c r="B170" i="3" s="1"/>
  <c r="B40" i="3" a="1"/>
  <c r="B40" i="3" s="1"/>
  <c r="B83" i="3" a="1"/>
  <c r="B83" i="3" s="1"/>
  <c r="B62" i="3" a="1"/>
  <c r="B62" i="3" s="1"/>
  <c r="B114" i="3" a="1"/>
  <c r="B114" i="3" s="1"/>
  <c r="B84" i="3" a="1"/>
  <c r="B84" i="3" s="1"/>
  <c r="B127" i="3" a="1"/>
  <c r="B127" i="3" s="1"/>
  <c r="A60" i="3" a="1"/>
  <c r="A60" i="3" s="1"/>
  <c r="B193" i="2"/>
  <c r="C193" i="2" s="1"/>
  <c r="E193" i="2" s="1"/>
  <c r="F193" i="2" s="1"/>
  <c r="B194" i="3" a="1"/>
  <c r="B194" i="3" s="1"/>
  <c r="B176" i="5"/>
  <c r="B178" i="3" a="1"/>
  <c r="B178" i="3" s="1"/>
  <c r="A156" i="8"/>
  <c r="A158" i="3" a="1"/>
  <c r="A158" i="3" s="1"/>
  <c r="B16" i="3" a="1"/>
  <c r="B16" i="3" s="1"/>
  <c r="A129" i="3" a="1"/>
  <c r="A129" i="3" s="1"/>
  <c r="A47" i="3" a="1"/>
  <c r="A47" i="3" s="1"/>
  <c r="A162" i="9"/>
  <c r="A163" i="3" a="1"/>
  <c r="A163" i="3" s="1"/>
  <c r="B167" i="3" a="1"/>
  <c r="B167" i="3" s="1"/>
  <c r="A81" i="3" a="1"/>
  <c r="A81" i="3" s="1"/>
  <c r="A136" i="3" a="1"/>
  <c r="A136" i="3" s="1"/>
  <c r="A63" i="3" a="1"/>
  <c r="A63" i="3" s="1"/>
  <c r="A107" i="3" a="1"/>
  <c r="A107" i="3" s="1"/>
  <c r="A198" i="3" a="1"/>
  <c r="A198" i="3" s="1"/>
  <c r="B216" i="3" a="1"/>
  <c r="B216" i="3" s="1"/>
  <c r="B168" i="3" a="1"/>
  <c r="B168" i="3" s="1"/>
  <c r="B120" i="3" a="1"/>
  <c r="B120" i="3" s="1"/>
  <c r="B72" i="3" a="1"/>
  <c r="B72" i="3" s="1"/>
  <c r="B211" i="3" a="1"/>
  <c r="B211" i="3" s="1"/>
  <c r="B163" i="3" a="1"/>
  <c r="B163" i="3" s="1"/>
  <c r="B115" i="3" a="1"/>
  <c r="B115" i="3" s="1"/>
  <c r="B67" i="3" a="1"/>
  <c r="B67" i="3" s="1"/>
  <c r="A77" i="3" a="1"/>
  <c r="A77" i="3" s="1"/>
  <c r="A29" i="3" a="1"/>
  <c r="A29" i="3" s="1"/>
  <c r="A48" i="3" a="1"/>
  <c r="A48" i="3" s="1"/>
  <c r="B12" i="3" a="1"/>
  <c r="B12" i="3" s="1"/>
  <c r="A182" i="2"/>
  <c r="A61" i="8"/>
  <c r="A116" i="5"/>
  <c r="A160" i="4"/>
  <c r="B91" i="8"/>
  <c r="C91" i="8" s="1"/>
  <c r="E91" i="8" s="1"/>
  <c r="F91" i="8" s="1"/>
  <c r="B93" i="3" a="1"/>
  <c r="B93" i="3" s="1"/>
  <c r="B189" i="3" a="1"/>
  <c r="B189" i="3" s="1"/>
  <c r="A187" i="2"/>
  <c r="A188" i="3" a="1"/>
  <c r="A188" i="3" s="1"/>
  <c r="A78" i="3" a="1"/>
  <c r="A78" i="3" s="1"/>
  <c r="B190" i="3" a="1"/>
  <c r="B190" i="3" s="1"/>
  <c r="A89" i="3" a="1"/>
  <c r="A89" i="3" s="1"/>
  <c r="B112" i="2"/>
  <c r="C112" i="2" s="1"/>
  <c r="E112" i="2" s="1"/>
  <c r="F112" i="2" s="1"/>
  <c r="B113" i="3" a="1"/>
  <c r="B113" i="3" s="1"/>
  <c r="A91" i="3" a="1"/>
  <c r="A91" i="3" s="1"/>
  <c r="A189" i="5"/>
  <c r="A191" i="3" a="1"/>
  <c r="A191" i="3" s="1"/>
  <c r="A130" i="3" a="1"/>
  <c r="A130" i="3" s="1"/>
  <c r="A123" i="3" a="1"/>
  <c r="A123" i="3" s="1"/>
  <c r="A134" i="3" a="1"/>
  <c r="A134" i="3" s="1"/>
  <c r="A185" i="9"/>
  <c r="A186" i="3" a="1"/>
  <c r="A186" i="3" s="1"/>
  <c r="A193" i="4"/>
  <c r="A195" i="3" a="1"/>
  <c r="A195" i="3" s="1"/>
  <c r="A212" i="8"/>
  <c r="A214" i="3" a="1"/>
  <c r="A214" i="3" s="1"/>
  <c r="B212" i="3" a="1"/>
  <c r="B212" i="3" s="1"/>
  <c r="B164" i="3" a="1"/>
  <c r="B164" i="3" s="1"/>
  <c r="B116" i="3" a="1"/>
  <c r="B116" i="3" s="1"/>
  <c r="B68" i="3" a="1"/>
  <c r="B68" i="3" s="1"/>
  <c r="B207" i="3" a="1"/>
  <c r="B207" i="3" s="1"/>
  <c r="B159" i="3" a="1"/>
  <c r="B159" i="3" s="1"/>
  <c r="B111" i="3" a="1"/>
  <c r="B111" i="3" s="1"/>
  <c r="B63" i="3" a="1"/>
  <c r="B63" i="3" s="1"/>
  <c r="A73" i="3" a="1"/>
  <c r="A73" i="3" s="1"/>
  <c r="A21" i="3" a="1"/>
  <c r="A21" i="3" s="1"/>
  <c r="A44" i="3" a="1"/>
  <c r="A44" i="3" s="1"/>
  <c r="B14" i="3" a="1"/>
  <c r="B14" i="3" s="1"/>
  <c r="B112" i="4"/>
  <c r="A62" i="9"/>
  <c r="A177" i="4"/>
  <c r="B101" i="3" a="1"/>
  <c r="B101" i="3" s="1"/>
  <c r="B196" i="7"/>
  <c r="B197" i="3" a="1"/>
  <c r="B197" i="3" s="1"/>
  <c r="A190" i="5"/>
  <c r="A192" i="3" a="1"/>
  <c r="A192" i="3" s="1"/>
  <c r="B89" i="3" a="1"/>
  <c r="B89" i="3" s="1"/>
  <c r="A90" i="3" a="1"/>
  <c r="A90" i="3" s="1"/>
  <c r="B102" i="3" a="1"/>
  <c r="B102" i="3" s="1"/>
  <c r="A141" i="3" a="1"/>
  <c r="A141" i="3" s="1"/>
  <c r="B129" i="3" a="1"/>
  <c r="B129" i="3" s="1"/>
  <c r="A103" i="3" a="1"/>
  <c r="A103" i="3" s="1"/>
  <c r="A199" i="3" a="1"/>
  <c r="A199" i="3" s="1"/>
  <c r="A146" i="3" a="1"/>
  <c r="A146" i="3" s="1"/>
  <c r="A139" i="3" a="1"/>
  <c r="A139" i="3" s="1"/>
  <c r="A150" i="3" a="1"/>
  <c r="A150" i="3" s="1"/>
  <c r="A202" i="3" a="1"/>
  <c r="A202" i="3" s="1"/>
  <c r="A210" i="9"/>
  <c r="A211" i="3" a="1"/>
  <c r="A211" i="3" s="1"/>
  <c r="B44" i="3" a="1"/>
  <c r="B44" i="3" s="1"/>
  <c r="B39" i="3" a="1"/>
  <c r="B39" i="3" s="1"/>
  <c r="A16" i="3" a="1"/>
  <c r="A16" i="3" s="1"/>
  <c r="A14" i="3" a="1"/>
  <c r="A14" i="3" s="1"/>
  <c r="B149" i="3" a="1"/>
  <c r="B149" i="3" s="1"/>
  <c r="A58" i="3" a="1"/>
  <c r="A58" i="3" s="1"/>
  <c r="A168" i="3" a="1"/>
  <c r="A168" i="3" s="1"/>
  <c r="B185" i="3" a="1"/>
  <c r="B185" i="3" s="1"/>
  <c r="B150" i="3" a="1"/>
  <c r="B150" i="3" s="1"/>
  <c r="A165" i="3" a="1"/>
  <c r="A165" i="3" s="1"/>
  <c r="A213" i="3" a="1"/>
  <c r="A213" i="3" s="1"/>
  <c r="B184" i="3" a="1"/>
  <c r="B184" i="3" s="1"/>
  <c r="B179" i="3" a="1"/>
  <c r="B179" i="3" s="1"/>
  <c r="B35" i="3" a="1"/>
  <c r="B35" i="3" s="1"/>
  <c r="A64" i="3" a="1"/>
  <c r="A64" i="3" s="1"/>
  <c r="A9" i="2" a="1"/>
  <c r="A9" i="2" s="1"/>
  <c r="A10" i="3" a="1"/>
  <c r="A10" i="3" s="1"/>
  <c r="A172" i="3" a="1"/>
  <c r="A172" i="3" s="1"/>
  <c r="B158" i="3" a="1"/>
  <c r="B158" i="3" s="1"/>
  <c r="B33" i="3" a="1"/>
  <c r="B33" i="3" s="1"/>
  <c r="B161" i="2"/>
  <c r="C161" i="2" s="1"/>
  <c r="B162" i="3" a="1"/>
  <c r="B162" i="3" s="1"/>
  <c r="A39" i="3" a="1"/>
  <c r="A39" i="3" s="1"/>
  <c r="A69" i="4"/>
  <c r="A71" i="3" a="1"/>
  <c r="A71" i="3" s="1"/>
  <c r="A131" i="3" a="1"/>
  <c r="A131" i="3" s="1"/>
  <c r="A142" i="3" a="1"/>
  <c r="A142" i="3" s="1"/>
  <c r="B132" i="3" a="1"/>
  <c r="B132" i="3" s="1"/>
  <c r="B175" i="3" a="1"/>
  <c r="B175" i="3" s="1"/>
  <c r="B31" i="3" a="1"/>
  <c r="B31" i="3" s="1"/>
  <c r="B10" i="3" a="1"/>
  <c r="B10" i="3" s="1"/>
  <c r="B9" i="2" a="1"/>
  <c r="B9" i="2" s="1"/>
  <c r="C9" i="2" s="1"/>
  <c r="E9" i="2" s="1"/>
  <c r="F9" i="2" s="1"/>
  <c r="B41" i="3" a="1"/>
  <c r="B41" i="3" s="1"/>
  <c r="A67" i="3" a="1"/>
  <c r="A67" i="3" s="1"/>
  <c r="A172" i="7"/>
  <c r="A173" i="3" a="1"/>
  <c r="A173" i="3" s="1"/>
  <c r="B176" i="3" a="1"/>
  <c r="B176" i="3" s="1"/>
  <c r="B128" i="3" a="1"/>
  <c r="B128" i="3" s="1"/>
  <c r="B80" i="3" a="1"/>
  <c r="B80" i="3" s="1"/>
  <c r="A37" i="3" a="1"/>
  <c r="A37" i="3" s="1"/>
  <c r="B19" i="3" a="1"/>
  <c r="B19" i="3" s="1"/>
  <c r="A11" i="3" a="1"/>
  <c r="A11" i="3" s="1"/>
  <c r="B171" i="4"/>
  <c r="B173" i="3" a="1"/>
  <c r="B173" i="3" s="1"/>
  <c r="A82" i="3" a="1"/>
  <c r="A82" i="3" s="1"/>
  <c r="A130" i="8"/>
  <c r="A132" i="3" a="1"/>
  <c r="A132" i="3" s="1"/>
  <c r="B48" i="7"/>
  <c r="B49" i="3" a="1"/>
  <c r="B49" i="3" s="1"/>
  <c r="A75" i="3" a="1"/>
  <c r="A75" i="3" s="1"/>
  <c r="A176" i="2"/>
  <c r="A177" i="3" a="1"/>
  <c r="A177" i="3" s="1"/>
  <c r="A70" i="3" a="1"/>
  <c r="A70" i="3" s="1"/>
  <c r="A173" i="4"/>
  <c r="A175" i="3" a="1"/>
  <c r="A175" i="3" s="1"/>
  <c r="B124" i="3" a="1"/>
  <c r="B124" i="3" s="1"/>
  <c r="B119" i="3" a="1"/>
  <c r="B119" i="3" s="1"/>
  <c r="B11" i="3" a="1"/>
  <c r="B11" i="3" s="1"/>
  <c r="A19" i="3" a="1"/>
  <c r="A19" i="3" s="1"/>
  <c r="A174" i="7"/>
  <c r="B57" i="3" a="1"/>
  <c r="B57" i="3" s="1"/>
  <c r="B182" i="3" a="1"/>
  <c r="B182" i="3" s="1"/>
  <c r="A160" i="8"/>
  <c r="A162" i="3" a="1"/>
  <c r="A162" i="3" s="1"/>
  <c r="B208" i="3" a="1"/>
  <c r="B208" i="3" s="1"/>
  <c r="B112" i="3" a="1"/>
  <c r="B112" i="3" s="1"/>
  <c r="B107" i="3" a="1"/>
  <c r="B107" i="3" s="1"/>
  <c r="B176" i="4"/>
  <c r="B109" i="3" a="1"/>
  <c r="B109" i="3" s="1"/>
  <c r="A99" i="2"/>
  <c r="A100" i="3" a="1"/>
  <c r="A100" i="3" s="1"/>
  <c r="A147" i="9"/>
  <c r="A148" i="3" a="1"/>
  <c r="A148" i="3" s="1"/>
  <c r="B108" i="5"/>
  <c r="B110" i="3" a="1"/>
  <c r="B110" i="3" s="1"/>
  <c r="B23" i="3" a="1"/>
  <c r="B23" i="3" s="1"/>
  <c r="A154" i="3" a="1"/>
  <c r="A154" i="3" s="1"/>
  <c r="A166" i="3" a="1"/>
  <c r="A166" i="3" s="1"/>
  <c r="B90" i="3" a="1"/>
  <c r="B90" i="3" s="1"/>
  <c r="B156" i="3" a="1"/>
  <c r="B156" i="3" s="1"/>
  <c r="B108" i="3" a="1"/>
  <c r="B108" i="3" s="1"/>
  <c r="B199" i="3" a="1"/>
  <c r="B199" i="3" s="1"/>
  <c r="B151" i="3" a="1"/>
  <c r="B151" i="3" s="1"/>
  <c r="B55" i="3" a="1"/>
  <c r="B55" i="3" s="1"/>
  <c r="A84" i="3" a="1"/>
  <c r="A84" i="3" s="1"/>
  <c r="A36" i="3" a="1"/>
  <c r="A36" i="3" s="1"/>
  <c r="A182" i="7"/>
  <c r="A104" i="3" a="1"/>
  <c r="A104" i="3" s="1"/>
  <c r="A152" i="3" a="1"/>
  <c r="A152" i="3" s="1"/>
  <c r="B121" i="3" a="1"/>
  <c r="B121" i="3" s="1"/>
  <c r="B214" i="3" a="1"/>
  <c r="B214" i="3" s="1"/>
  <c r="A197" i="3" a="1"/>
  <c r="A197" i="3" s="1"/>
  <c r="B161" i="3" a="1"/>
  <c r="B161" i="3" s="1"/>
  <c r="B21" i="3" a="1"/>
  <c r="B21" i="3" s="1"/>
  <c r="A118" i="2"/>
  <c r="A119" i="3" a="1"/>
  <c r="A119" i="3" s="1"/>
  <c r="A170" i="7"/>
  <c r="A171" i="3" a="1"/>
  <c r="A171" i="3" s="1"/>
  <c r="A182" i="3" a="1"/>
  <c r="A182" i="3" s="1"/>
  <c r="B152" i="8"/>
  <c r="C152" i="8" s="1"/>
  <c r="E152" i="8" s="1"/>
  <c r="F152" i="8" s="1"/>
  <c r="B154" i="3" a="1"/>
  <c r="B154" i="3" s="1"/>
  <c r="B200" i="3" a="1"/>
  <c r="B200" i="3" s="1"/>
  <c r="B152" i="3" a="1"/>
  <c r="B152" i="3" s="1"/>
  <c r="B104" i="3" a="1"/>
  <c r="B104" i="3" s="1"/>
  <c r="B56" i="3" a="1"/>
  <c r="B56" i="3" s="1"/>
  <c r="B195" i="3" a="1"/>
  <c r="B195" i="3" s="1"/>
  <c r="B147" i="3" a="1"/>
  <c r="B147" i="3" s="1"/>
  <c r="B99" i="3" a="1"/>
  <c r="B99" i="3" s="1"/>
  <c r="B51" i="3" a="1"/>
  <c r="B51" i="3" s="1"/>
  <c r="A61" i="3" a="1"/>
  <c r="A61" i="3" s="1"/>
  <c r="A80" i="3" a="1"/>
  <c r="A80" i="3" s="1"/>
  <c r="A32" i="3" a="1"/>
  <c r="A32" i="3" s="1"/>
  <c r="A13" i="3" a="1"/>
  <c r="A13" i="3" s="1"/>
  <c r="A106" i="2"/>
  <c r="A181" i="8"/>
  <c r="A197" i="7"/>
  <c r="A107" i="9"/>
  <c r="A108" i="3" a="1"/>
  <c r="A108" i="3" s="1"/>
  <c r="A203" i="9"/>
  <c r="A204" i="3" a="1"/>
  <c r="A204" i="3" s="1"/>
  <c r="B136" i="9"/>
  <c r="B137" i="3" a="1"/>
  <c r="B137" i="3" s="1"/>
  <c r="B33" i="9"/>
  <c r="B34" i="3" a="1"/>
  <c r="B34" i="3" s="1"/>
  <c r="A126" i="9"/>
  <c r="A127" i="3" a="1"/>
  <c r="A127" i="3" s="1"/>
  <c r="B42" i="3" a="1"/>
  <c r="B42" i="3" s="1"/>
  <c r="A178" i="3" a="1"/>
  <c r="A178" i="3" s="1"/>
  <c r="A190" i="3" a="1"/>
  <c r="A190" i="3" s="1"/>
  <c r="B210" i="3" a="1"/>
  <c r="B210" i="3" s="1"/>
  <c r="A22" i="3" a="1"/>
  <c r="A22" i="3" s="1"/>
  <c r="B92" i="3" a="1"/>
  <c r="B92" i="3" s="1"/>
  <c r="B135" i="3" a="1"/>
  <c r="B135" i="3" s="1"/>
  <c r="A49" i="3" a="1"/>
  <c r="A49" i="3" s="1"/>
  <c r="A120" i="3" a="1"/>
  <c r="A120" i="3" s="1"/>
  <c r="B54" i="3" a="1"/>
  <c r="B54" i="3" s="1"/>
  <c r="A117" i="3" a="1"/>
  <c r="A117" i="3" s="1"/>
  <c r="A150" i="7"/>
  <c r="A151" i="3" a="1"/>
  <c r="A151" i="3" s="1"/>
  <c r="B50" i="3" a="1"/>
  <c r="B50" i="3" s="1"/>
  <c r="A114" i="9"/>
  <c r="A115" i="3" a="1"/>
  <c r="A115" i="3" s="1"/>
  <c r="B136" i="3" a="1"/>
  <c r="B136" i="3" s="1"/>
  <c r="B131" i="3" a="1"/>
  <c r="B131" i="3" s="1"/>
  <c r="A45" i="3" a="1"/>
  <c r="A45" i="3" s="1"/>
  <c r="B201" i="3" a="1"/>
  <c r="B201" i="3" s="1"/>
  <c r="B185" i="9"/>
  <c r="B186" i="3" a="1"/>
  <c r="B186" i="3" s="1"/>
  <c r="B180" i="3" a="1"/>
  <c r="B180" i="3" s="1"/>
  <c r="A41" i="3" a="1"/>
  <c r="A41" i="3" s="1"/>
  <c r="A15" i="3" a="1"/>
  <c r="A15" i="3" s="1"/>
  <c r="B69" i="3" a="1"/>
  <c r="B69" i="3" s="1"/>
  <c r="A72" i="4"/>
  <c r="A74" i="3" a="1"/>
  <c r="A74" i="3" s="1"/>
  <c r="A30" i="3" a="1"/>
  <c r="A30" i="3" s="1"/>
  <c r="A165" i="5"/>
  <c r="A167" i="3" a="1"/>
  <c r="A167" i="3" s="1"/>
  <c r="A53" i="5"/>
  <c r="A55" i="3" a="1"/>
  <c r="A55" i="3" s="1"/>
  <c r="B32" i="3" a="1"/>
  <c r="B32" i="3" s="1"/>
  <c r="B123" i="3" a="1"/>
  <c r="B123" i="3" s="1"/>
  <c r="B75" i="3" a="1"/>
  <c r="B75" i="3" s="1"/>
  <c r="A56" i="3" a="1"/>
  <c r="A56" i="3" s="1"/>
  <c r="B81" i="3" a="1"/>
  <c r="B81" i="3" s="1"/>
  <c r="A104" i="8"/>
  <c r="A106" i="3" a="1"/>
  <c r="A106" i="3" s="1"/>
  <c r="A137" i="9"/>
  <c r="A138" i="3" a="1"/>
  <c r="A138" i="3" s="1"/>
  <c r="B172" i="3" a="1"/>
  <c r="B172" i="3" s="1"/>
  <c r="B76" i="3" a="1"/>
  <c r="B76" i="3" s="1"/>
  <c r="B215" i="3" a="1"/>
  <c r="B215" i="3" s="1"/>
  <c r="B71" i="3" a="1"/>
  <c r="B71" i="3" s="1"/>
  <c r="A52" i="3" a="1"/>
  <c r="A52" i="3" s="1"/>
  <c r="A62" i="3" a="1"/>
  <c r="A62" i="3" s="1"/>
  <c r="A122" i="3" a="1"/>
  <c r="A122" i="3" s="1"/>
  <c r="A118" i="3" a="1"/>
  <c r="A118" i="3" s="1"/>
  <c r="B64" i="3" a="1"/>
  <c r="B64" i="3" s="1"/>
  <c r="B155" i="3" a="1"/>
  <c r="B155" i="3" s="1"/>
  <c r="A69" i="3" a="1"/>
  <c r="A69" i="3" s="1"/>
  <c r="A40" i="3" a="1"/>
  <c r="A40" i="3" s="1"/>
  <c r="B22" i="3" a="1"/>
  <c r="B22" i="3" s="1"/>
  <c r="B105" i="3" a="1"/>
  <c r="B105" i="3" s="1"/>
  <c r="B204" i="8"/>
  <c r="C204" i="8" s="1"/>
  <c r="E204" i="8" s="1"/>
  <c r="F204" i="8" s="1"/>
  <c r="B206" i="3" a="1"/>
  <c r="B206" i="3" s="1"/>
  <c r="A97" i="3" a="1"/>
  <c r="A97" i="3" s="1"/>
  <c r="A192" i="2"/>
  <c r="A193" i="3" a="1"/>
  <c r="A193" i="3" s="1"/>
  <c r="B145" i="3" a="1"/>
  <c r="B145" i="3" s="1"/>
  <c r="A111" i="3" a="1"/>
  <c r="A111" i="3" s="1"/>
  <c r="B204" i="3" a="1"/>
  <c r="B204" i="3" s="1"/>
  <c r="B60" i="3" a="1"/>
  <c r="B60" i="3" s="1"/>
  <c r="B103" i="3" a="1"/>
  <c r="B103" i="3" s="1"/>
  <c r="A65" i="3" a="1"/>
  <c r="A65" i="3" s="1"/>
  <c r="B18" i="3" a="1"/>
  <c r="B18" i="3" s="1"/>
  <c r="A105" i="4"/>
  <c r="A197" i="2"/>
  <c r="B28" i="3" a="1"/>
  <c r="B28" i="3" s="1"/>
  <c r="A149" i="3" a="1"/>
  <c r="A149" i="3" s="1"/>
  <c r="B196" i="3" a="1"/>
  <c r="B196" i="3" s="1"/>
  <c r="B148" i="3" a="1"/>
  <c r="B148" i="3" s="1"/>
  <c r="B100" i="3" a="1"/>
  <c r="B100" i="3" s="1"/>
  <c r="B52" i="3" a="1"/>
  <c r="B52" i="3" s="1"/>
  <c r="B191" i="3" a="1"/>
  <c r="B191" i="3" s="1"/>
  <c r="B143" i="3" a="1"/>
  <c r="B143" i="3" s="1"/>
  <c r="B95" i="3" a="1"/>
  <c r="B95" i="3" s="1"/>
  <c r="B47" i="3" a="1"/>
  <c r="B47" i="3" s="1"/>
  <c r="A57" i="3" a="1"/>
  <c r="A57" i="3" s="1"/>
  <c r="A76" i="3" a="1"/>
  <c r="A76" i="3" s="1"/>
  <c r="A28" i="3" a="1"/>
  <c r="A28" i="3" s="1"/>
  <c r="A18" i="3" a="1"/>
  <c r="A18" i="3" s="1"/>
  <c r="A106" i="7"/>
  <c r="A196" i="8"/>
  <c r="B132" i="9"/>
  <c r="B133" i="3" a="1"/>
  <c r="B133" i="3" s="1"/>
  <c r="A159" i="9"/>
  <c r="A160" i="3" a="1"/>
  <c r="A160" i="3" s="1"/>
  <c r="B37" i="7"/>
  <c r="B38" i="3" a="1"/>
  <c r="B38" i="3" s="1"/>
  <c r="B132" i="4"/>
  <c r="B134" i="3" a="1"/>
  <c r="B134" i="3" s="1"/>
  <c r="B191" i="4"/>
  <c r="B193" i="3" a="1"/>
  <c r="B193" i="3" s="1"/>
  <c r="A194" i="3" a="1"/>
  <c r="A194" i="3" s="1"/>
  <c r="B188" i="3" a="1"/>
  <c r="B188" i="3" s="1"/>
  <c r="B121" i="9"/>
  <c r="B122" i="3" a="1"/>
  <c r="B122" i="3" s="1"/>
  <c r="B88" i="3" a="1"/>
  <c r="B88" i="3" s="1"/>
  <c r="B15" i="3" a="1"/>
  <c r="B15" i="3" s="1"/>
  <c r="A59" i="3" a="1"/>
  <c r="A59" i="3" s="1"/>
  <c r="B36" i="3" a="1"/>
  <c r="B36" i="3" s="1"/>
  <c r="B79" i="3" a="1"/>
  <c r="B79" i="3" s="1"/>
  <c r="A93" i="5"/>
  <c r="A95" i="3" a="1"/>
  <c r="A95" i="3" s="1"/>
  <c r="A146" i="7"/>
  <c r="A147" i="3" a="1"/>
  <c r="A147" i="3" s="1"/>
  <c r="B171" i="3" a="1"/>
  <c r="B171" i="3" s="1"/>
  <c r="A31" i="3" a="1"/>
  <c r="A31" i="3" s="1"/>
  <c r="A102" i="3" a="1"/>
  <c r="A102" i="3" s="1"/>
  <c r="A33" i="3" a="1"/>
  <c r="A33" i="3" s="1"/>
  <c r="B86" i="3" a="1"/>
  <c r="B86" i="3" s="1"/>
  <c r="A83" i="3" a="1"/>
  <c r="A83" i="3" s="1"/>
  <c r="A181" i="3" a="1"/>
  <c r="A181" i="3" s="1"/>
  <c r="A183" i="3" a="1"/>
  <c r="A183" i="3" s="1"/>
  <c r="A177" i="8"/>
  <c r="A179" i="3" a="1"/>
  <c r="A179" i="3" s="1"/>
  <c r="B203" i="3" a="1"/>
  <c r="B203" i="3" s="1"/>
  <c r="B59" i="3" a="1"/>
  <c r="B59" i="3" s="1"/>
  <c r="A88" i="3" a="1"/>
  <c r="A88" i="3" s="1"/>
  <c r="A116" i="8"/>
  <c r="B192" i="3" a="1"/>
  <c r="B192" i="3" s="1"/>
  <c r="B144" i="3" a="1"/>
  <c r="B144" i="3" s="1"/>
  <c r="B96" i="3" a="1"/>
  <c r="B96" i="3" s="1"/>
  <c r="B48" i="3" a="1"/>
  <c r="B48" i="3" s="1"/>
  <c r="B187" i="3" a="1"/>
  <c r="B187" i="3" s="1"/>
  <c r="B139" i="3" a="1"/>
  <c r="B139" i="3" s="1"/>
  <c r="B91" i="3" a="1"/>
  <c r="B91" i="3" s="1"/>
  <c r="B43" i="3" a="1"/>
  <c r="B43" i="3" s="1"/>
  <c r="A53" i="3" a="1"/>
  <c r="A53" i="3" s="1"/>
  <c r="A72" i="3" a="1"/>
  <c r="A72" i="3" s="1"/>
  <c r="A25" i="3" a="1"/>
  <c r="A25" i="3" s="1"/>
  <c r="A12" i="3" a="1"/>
  <c r="A12" i="3" s="1"/>
  <c r="A105" i="5"/>
  <c r="A166" i="8"/>
  <c r="A197" i="9"/>
  <c r="B44" i="9"/>
  <c r="B45" i="3" a="1"/>
  <c r="B45" i="3" s="1"/>
  <c r="B139" i="5"/>
  <c r="B141" i="3" a="1"/>
  <c r="B141" i="3" s="1"/>
  <c r="A50" i="3" a="1"/>
  <c r="A50" i="3" s="1"/>
  <c r="A115" i="2"/>
  <c r="A116" i="3" a="1"/>
  <c r="A116" i="3" s="1"/>
  <c r="A162" i="4"/>
  <c r="A164" i="3" a="1"/>
  <c r="A164" i="3" s="1"/>
  <c r="B167" i="5"/>
  <c r="B169" i="3" a="1"/>
  <c r="B169" i="3" s="1"/>
  <c r="B46" i="3" a="1"/>
  <c r="B46" i="3" s="1"/>
  <c r="B141" i="9"/>
  <c r="B142" i="3" a="1"/>
  <c r="B142" i="3" s="1"/>
  <c r="A41" i="8"/>
  <c r="A43" i="3" a="1"/>
  <c r="A43" i="3" s="1"/>
  <c r="A112" i="7"/>
  <c r="A113" i="3" a="1"/>
  <c r="A113" i="3" s="1"/>
  <c r="A160" i="2"/>
  <c r="A161" i="3" a="1"/>
  <c r="A161" i="3" s="1"/>
  <c r="A209" i="3" a="1"/>
  <c r="A209" i="3" s="1"/>
  <c r="B209" i="3" a="1"/>
  <c r="B209" i="3" s="1"/>
  <c r="A143" i="3" a="1"/>
  <c r="A143" i="3" s="1"/>
  <c r="B138" i="3" a="1"/>
  <c r="B138" i="3" s="1"/>
  <c r="A210" i="3" a="1"/>
  <c r="A210" i="3" s="1"/>
  <c r="A99" i="3" a="1"/>
  <c r="A99" i="3" s="1"/>
  <c r="A66" i="2"/>
  <c r="B153" i="2"/>
  <c r="C153" i="2" s="1"/>
  <c r="E153" i="2" s="1"/>
  <c r="F153" i="2" s="1"/>
  <c r="A30" i="9"/>
  <c r="A54" i="2"/>
  <c r="A148" i="4"/>
  <c r="A130" i="2"/>
  <c r="B44" i="2"/>
  <c r="C44" i="2" s="1"/>
  <c r="E44" i="2" s="1"/>
  <c r="F44" i="2" s="1"/>
  <c r="A102" i="8"/>
  <c r="A122" i="2"/>
  <c r="B133" i="7"/>
  <c r="B140" i="4"/>
  <c r="B49" i="2"/>
  <c r="A161" i="5"/>
  <c r="A190" i="9"/>
  <c r="B120" i="7"/>
  <c r="A89" i="8"/>
  <c r="A163" i="7"/>
  <c r="A42" i="2"/>
  <c r="B208" i="7"/>
  <c r="B112" i="5"/>
  <c r="A163" i="9"/>
  <c r="A100" i="8"/>
  <c r="A157" i="9"/>
  <c r="A121" i="8"/>
  <c r="A121" i="5"/>
  <c r="A193" i="5"/>
  <c r="A200" i="8"/>
  <c r="A184" i="5"/>
  <c r="A157" i="7"/>
  <c r="A193" i="8"/>
  <c r="A122" i="7"/>
  <c r="A90" i="9"/>
  <c r="A122" i="9"/>
  <c r="A194" i="7"/>
  <c r="A137" i="8"/>
  <c r="A194" i="9"/>
  <c r="A208" i="2"/>
  <c r="A162" i="8"/>
  <c r="B44" i="7"/>
  <c r="A212" i="4"/>
  <c r="B208" i="2"/>
  <c r="A157" i="2"/>
  <c r="A189" i="4"/>
  <c r="B131" i="8"/>
  <c r="C131" i="8" s="1"/>
  <c r="E131" i="8" s="1"/>
  <c r="F131" i="8" s="1"/>
  <c r="A213" i="7"/>
  <c r="B92" i="5"/>
  <c r="A89" i="5"/>
  <c r="A89" i="4"/>
  <c r="A132" i="4"/>
  <c r="A90" i="2"/>
  <c r="A190" i="7"/>
  <c r="A133" i="7"/>
  <c r="A121" i="4"/>
  <c r="A173" i="8"/>
  <c r="A189" i="8"/>
  <c r="A167" i="7"/>
  <c r="A132" i="8"/>
  <c r="A136" i="4"/>
  <c r="A128" i="5"/>
  <c r="A203" i="5"/>
  <c r="A203" i="4"/>
  <c r="A204" i="2"/>
  <c r="A204" i="9"/>
  <c r="B132" i="8"/>
  <c r="C132" i="8" s="1"/>
  <c r="E132" i="8" s="1"/>
  <c r="F132" i="8" s="1"/>
  <c r="B133" i="2"/>
  <c r="C133" i="2" s="1"/>
  <c r="E133" i="2" s="1"/>
  <c r="F133" i="2" s="1"/>
  <c r="B28" i="9"/>
  <c r="B28" i="7"/>
  <c r="B27" i="8"/>
  <c r="A185" i="8"/>
  <c r="A185" i="5"/>
  <c r="B132" i="7"/>
  <c r="B131" i="5"/>
  <c r="B131" i="4"/>
  <c r="B132" i="2"/>
  <c r="C132" i="2" s="1"/>
  <c r="E132" i="2" s="1"/>
  <c r="F132" i="2" s="1"/>
  <c r="A111" i="9"/>
  <c r="A110" i="5"/>
  <c r="A110" i="4"/>
  <c r="A111" i="7"/>
  <c r="B152" i="9"/>
  <c r="B152" i="7"/>
  <c r="B151" i="8"/>
  <c r="C151" i="8" s="1"/>
  <c r="E151" i="8" s="1"/>
  <c r="F151" i="8" s="1"/>
  <c r="A107" i="5"/>
  <c r="A107" i="8"/>
  <c r="A108" i="2"/>
  <c r="A108" i="9"/>
  <c r="A155" i="4"/>
  <c r="A156" i="2"/>
  <c r="B65" i="7"/>
  <c r="B65" i="9"/>
  <c r="A134" i="9"/>
  <c r="A133" i="5"/>
  <c r="A133" i="8"/>
  <c r="A134" i="7"/>
  <c r="A202" i="7"/>
  <c r="A201" i="4"/>
  <c r="A204" i="8"/>
  <c r="A205" i="2"/>
  <c r="A77" i="8"/>
  <c r="A78" i="2"/>
  <c r="A85" i="9"/>
  <c r="B152" i="2"/>
  <c r="C152" i="2" s="1"/>
  <c r="E152" i="2" s="1"/>
  <c r="F152" i="2" s="1"/>
  <c r="B37" i="2"/>
  <c r="C37" i="2" s="1"/>
  <c r="E37" i="2" s="1"/>
  <c r="F37" i="2" s="1"/>
  <c r="A106" i="5"/>
  <c r="B36" i="4"/>
  <c r="A156" i="7"/>
  <c r="A85" i="7"/>
  <c r="B124" i="7"/>
  <c r="B124" i="9"/>
  <c r="A33" i="9"/>
  <c r="A32" i="5"/>
  <c r="A33" i="2"/>
  <c r="A154" i="5"/>
  <c r="A155" i="7"/>
  <c r="A154" i="4"/>
  <c r="B29" i="7"/>
  <c r="B125" i="9"/>
  <c r="B124" i="8"/>
  <c r="C124" i="8" s="1"/>
  <c r="E124" i="8" s="1"/>
  <c r="F124" i="8" s="1"/>
  <c r="A26" i="9"/>
  <c r="A25" i="5"/>
  <c r="A25" i="8"/>
  <c r="A103" i="4"/>
  <c r="A152" i="9"/>
  <c r="A152" i="7"/>
  <c r="A200" i="9"/>
  <c r="A200" i="2"/>
  <c r="B175" i="5"/>
  <c r="B175" i="8"/>
  <c r="C175" i="8" s="1"/>
  <c r="E175" i="8" s="1"/>
  <c r="F175" i="8" s="1"/>
  <c r="B35" i="8"/>
  <c r="C35" i="8" s="1"/>
  <c r="E35" i="8" s="1"/>
  <c r="F35" i="8" s="1"/>
  <c r="B35" i="5"/>
  <c r="B36" i="2"/>
  <c r="C36" i="2" s="1"/>
  <c r="E36" i="2" s="1"/>
  <c r="F36" i="2" s="1"/>
  <c r="A40" i="8"/>
  <c r="A40" i="5"/>
  <c r="A41" i="9"/>
  <c r="A40" i="4"/>
  <c r="A158" i="8"/>
  <c r="A158" i="5"/>
  <c r="A206" i="8"/>
  <c r="A207" i="7"/>
  <c r="A206" i="4"/>
  <c r="A207" i="9"/>
  <c r="B36" i="8"/>
  <c r="C36" i="8" s="1"/>
  <c r="E36" i="8" s="1"/>
  <c r="F36" i="8" s="1"/>
  <c r="B37" i="9"/>
  <c r="A33" i="8"/>
  <c r="A34" i="7"/>
  <c r="A34" i="9"/>
  <c r="A34" i="2"/>
  <c r="B191" i="8"/>
  <c r="C191" i="8" s="1"/>
  <c r="E191" i="8" s="1"/>
  <c r="F191" i="8" s="1"/>
  <c r="B192" i="2"/>
  <c r="C192" i="2" s="1"/>
  <c r="E192" i="2" s="1"/>
  <c r="F192" i="2" s="1"/>
  <c r="B104" i="5"/>
  <c r="B104" i="8"/>
  <c r="C104" i="8" s="1"/>
  <c r="E104" i="8" s="1"/>
  <c r="F104" i="8" s="1"/>
  <c r="B104" i="4"/>
  <c r="B192" i="7"/>
  <c r="B32" i="4"/>
  <c r="B32" i="8"/>
  <c r="C32" i="8" s="1"/>
  <c r="E32" i="8" s="1"/>
  <c r="F32" i="8" s="1"/>
  <c r="B151" i="5"/>
  <c r="A78" i="9"/>
  <c r="B36" i="9"/>
  <c r="A104" i="2"/>
  <c r="A84" i="4"/>
  <c r="A159" i="7"/>
  <c r="B36" i="5"/>
  <c r="A155" i="8"/>
  <c r="A185" i="4"/>
  <c r="A198" i="8"/>
  <c r="A213" i="4"/>
  <c r="B184" i="4"/>
  <c r="A114" i="5"/>
  <c r="B216" i="7"/>
  <c r="A37" i="4"/>
  <c r="A104" i="4"/>
  <c r="B113" i="2"/>
  <c r="B184" i="5"/>
  <c r="A38" i="2"/>
  <c r="A215" i="9"/>
  <c r="A105" i="9"/>
  <c r="A161" i="2"/>
  <c r="B45" i="2"/>
  <c r="B45" i="7"/>
  <c r="B185" i="7"/>
  <c r="A45" i="5"/>
  <c r="A93" i="8"/>
  <c r="A145" i="5"/>
  <c r="A181" i="5"/>
  <c r="A162" i="5"/>
  <c r="A140" i="4"/>
  <c r="A207" i="5"/>
  <c r="A161" i="9"/>
  <c r="B209" i="9"/>
  <c r="A165" i="4"/>
  <c r="A198" i="7"/>
  <c r="A147" i="7"/>
  <c r="A200" i="4"/>
  <c r="B22" i="9"/>
  <c r="B203" i="8"/>
  <c r="C203" i="8" s="1"/>
  <c r="E203" i="8" s="1"/>
  <c r="F203" i="8" s="1"/>
  <c r="A203" i="7"/>
  <c r="B29" i="9"/>
  <c r="B176" i="2"/>
  <c r="C176" i="2" s="1"/>
  <c r="E176" i="2" s="1"/>
  <c r="F176" i="2" s="1"/>
  <c r="B8" i="5"/>
  <c r="A138" i="9"/>
  <c r="A102" i="9"/>
  <c r="A138" i="2"/>
  <c r="A197" i="8"/>
  <c r="B21" i="8"/>
  <c r="B143" i="8"/>
  <c r="C143" i="8" s="1"/>
  <c r="E143" i="8" s="1"/>
  <c r="F143" i="8" s="1"/>
  <c r="A145" i="9"/>
  <c r="A198" i="2"/>
  <c r="B177" i="2"/>
  <c r="C177" i="2" s="1"/>
  <c r="E177" i="2" s="1"/>
  <c r="F177" i="2" s="1"/>
  <c r="A137" i="5"/>
  <c r="A198" i="9"/>
  <c r="A200" i="5"/>
  <c r="B27" i="4"/>
  <c r="A110" i="8"/>
  <c r="A202" i="8"/>
  <c r="B28" i="8"/>
  <c r="B125" i="2"/>
  <c r="C125" i="2" s="1"/>
  <c r="A155" i="5"/>
  <c r="A204" i="7"/>
  <c r="B151" i="4"/>
  <c r="A101" i="9"/>
  <c r="A203" i="2"/>
  <c r="A53" i="4"/>
  <c r="A138" i="7"/>
  <c r="A156" i="5"/>
  <c r="A201" i="2"/>
  <c r="B27" i="5"/>
  <c r="A32" i="4"/>
  <c r="A25" i="4"/>
  <c r="B175" i="4"/>
  <c r="A149" i="2"/>
  <c r="B33" i="7"/>
  <c r="B176" i="8"/>
  <c r="C176" i="8" s="1"/>
  <c r="E176" i="8" s="1"/>
  <c r="F176" i="8" s="1"/>
  <c r="A101" i="4"/>
  <c r="A145" i="4"/>
  <c r="A209" i="4"/>
  <c r="A154" i="8"/>
  <c r="A201" i="9"/>
  <c r="A106" i="4"/>
  <c r="A149" i="7"/>
  <c r="A151" i="4"/>
  <c r="A201" i="7"/>
  <c r="A209" i="5"/>
  <c r="A145" i="8"/>
  <c r="A210" i="7"/>
  <c r="A155" i="9"/>
  <c r="A188" i="5"/>
  <c r="B123" i="4"/>
  <c r="A107" i="7"/>
  <c r="A148" i="8"/>
  <c r="B29" i="2"/>
  <c r="A104" i="7"/>
  <c r="A151" i="5"/>
  <c r="A199" i="4"/>
  <c r="B136" i="2"/>
  <c r="C136" i="2" s="1"/>
  <c r="E136" i="2" s="1"/>
  <c r="F136" i="2" s="1"/>
  <c r="A145" i="2"/>
  <c r="A155" i="2"/>
  <c r="B41" i="2"/>
  <c r="A102" i="7"/>
  <c r="A197" i="4"/>
  <c r="A209" i="8"/>
  <c r="A206" i="5"/>
  <c r="A189" i="2"/>
  <c r="B21" i="4"/>
  <c r="B35" i="4"/>
  <c r="B123" i="5"/>
  <c r="A41" i="2"/>
  <c r="A106" i="8"/>
  <c r="A158" i="4"/>
  <c r="A149" i="9"/>
  <c r="B132" i="5"/>
  <c r="A33" i="4"/>
  <c r="A103" i="5"/>
  <c r="A151" i="8"/>
  <c r="A200" i="7"/>
  <c r="B191" i="5"/>
  <c r="A145" i="7"/>
  <c r="A102" i="2"/>
  <c r="A148" i="5"/>
  <c r="A144" i="4"/>
  <c r="A101" i="5"/>
  <c r="A189" i="7"/>
  <c r="B123" i="8"/>
  <c r="C123" i="8" s="1"/>
  <c r="E123" i="8" s="1"/>
  <c r="F123" i="8" s="1"/>
  <c r="B28" i="4"/>
  <c r="A104" i="9"/>
  <c r="A199" i="5"/>
  <c r="B135" i="4"/>
  <c r="A144" i="5"/>
  <c r="B65" i="2"/>
  <c r="C65" i="2" s="1"/>
  <c r="A90" i="7"/>
  <c r="A101" i="8"/>
  <c r="A137" i="4"/>
  <c r="A162" i="7"/>
  <c r="A197" i="5"/>
  <c r="A189" i="9"/>
  <c r="B22" i="2"/>
  <c r="B36" i="7"/>
  <c r="B195" i="8"/>
  <c r="C195" i="8" s="1"/>
  <c r="E195" i="8" s="1"/>
  <c r="F195" i="8" s="1"/>
  <c r="A41" i="7"/>
  <c r="B28" i="5"/>
  <c r="B53" i="7"/>
  <c r="A33" i="5"/>
  <c r="A103" i="8"/>
  <c r="A199" i="8"/>
  <c r="A105" i="2"/>
  <c r="A144" i="8"/>
  <c r="A167" i="8"/>
  <c r="A45" i="9"/>
  <c r="A176" i="9"/>
  <c r="B161" i="9"/>
  <c r="A158" i="2"/>
  <c r="A69" i="5"/>
  <c r="B49" i="7"/>
  <c r="B113" i="7"/>
  <c r="B160" i="4"/>
  <c r="B184" i="8"/>
  <c r="C184" i="8" s="1"/>
  <c r="E184" i="8" s="1"/>
  <c r="F184" i="8" s="1"/>
  <c r="A70" i="2"/>
  <c r="A129" i="4"/>
  <c r="A149" i="8"/>
  <c r="A136" i="5"/>
  <c r="A86" i="2"/>
  <c r="A182" i="8"/>
  <c r="A132" i="7"/>
  <c r="B95" i="8"/>
  <c r="C95" i="8" s="1"/>
  <c r="E95" i="8" s="1"/>
  <c r="F95" i="8" s="1"/>
  <c r="A83" i="8"/>
  <c r="B192" i="8"/>
  <c r="C192" i="8" s="1"/>
  <c r="E192" i="8" s="1"/>
  <c r="F192" i="8" s="1"/>
  <c r="A166" i="7"/>
  <c r="A94" i="7"/>
  <c r="B177" i="7"/>
  <c r="A54" i="7"/>
  <c r="A113" i="2"/>
  <c r="A146" i="2"/>
  <c r="A156" i="4"/>
  <c r="A97" i="4"/>
  <c r="A139" i="2"/>
  <c r="A136" i="2"/>
  <c r="B113" i="9"/>
  <c r="A94" i="5"/>
  <c r="A143" i="7"/>
  <c r="A190" i="4"/>
  <c r="B197" i="2"/>
  <c r="C197" i="2" s="1"/>
  <c r="A92" i="2"/>
  <c r="A188" i="2"/>
  <c r="A97" i="9"/>
  <c r="A161" i="7"/>
  <c r="A178" i="2"/>
  <c r="A162" i="2"/>
  <c r="A70" i="9"/>
  <c r="B157" i="7"/>
  <c r="B88" i="9"/>
  <c r="B204" i="7"/>
  <c r="A99" i="7"/>
  <c r="A147" i="2"/>
  <c r="A195" i="2"/>
  <c r="B24" i="7"/>
  <c r="B109" i="9"/>
  <c r="B204" i="5"/>
  <c r="A143" i="8"/>
  <c r="A191" i="8"/>
  <c r="A190" i="2"/>
  <c r="A184" i="8"/>
  <c r="A194" i="2"/>
  <c r="A213" i="9"/>
  <c r="B164" i="9"/>
  <c r="B68" i="4"/>
  <c r="A172" i="2"/>
  <c r="A124" i="5"/>
  <c r="B76" i="7"/>
  <c r="A131" i="7"/>
  <c r="B47" i="8"/>
  <c r="C47" i="8" s="1"/>
  <c r="E47" i="8" s="1"/>
  <c r="F47" i="8" s="1"/>
  <c r="B172" i="8"/>
  <c r="C172" i="8" s="1"/>
  <c r="E172" i="8" s="1"/>
  <c r="F172" i="8" s="1"/>
  <c r="A157" i="4"/>
  <c r="A176" i="7"/>
  <c r="A91" i="2"/>
  <c r="B72" i="9"/>
  <c r="A183" i="8"/>
  <c r="B112" i="9"/>
  <c r="A104" i="5"/>
  <c r="A173" i="7"/>
  <c r="B160" i="5"/>
  <c r="A37" i="5"/>
  <c r="A69" i="8"/>
  <c r="A141" i="2"/>
  <c r="B75" i="5"/>
  <c r="B120" i="8"/>
  <c r="C120" i="8" s="1"/>
  <c r="E120" i="8" s="1"/>
  <c r="F120" i="8" s="1"/>
  <c r="B169" i="2"/>
  <c r="A37" i="8"/>
  <c r="A141" i="7"/>
  <c r="A38" i="9"/>
  <c r="A61" i="4"/>
  <c r="A130" i="7"/>
  <c r="A158" i="7"/>
  <c r="A178" i="7"/>
  <c r="A140" i="5"/>
  <c r="B21" i="5"/>
  <c r="A117" i="9"/>
  <c r="A121" i="2"/>
  <c r="A172" i="4"/>
  <c r="B117" i="7"/>
  <c r="A100" i="7"/>
  <c r="A210" i="2"/>
  <c r="B59" i="5"/>
  <c r="B155" i="4"/>
  <c r="A122" i="8"/>
  <c r="A36" i="8"/>
  <c r="B97" i="7"/>
  <c r="B56" i="5"/>
  <c r="A108" i="5"/>
  <c r="A108" i="8"/>
  <c r="A127" i="9"/>
  <c r="A52" i="8"/>
  <c r="B129" i="7"/>
  <c r="B200" i="4"/>
  <c r="B120" i="5"/>
  <c r="A114" i="7"/>
  <c r="B171" i="8"/>
  <c r="C171" i="8" s="1"/>
  <c r="E171" i="8" s="1"/>
  <c r="F171" i="8" s="1"/>
  <c r="A179" i="2"/>
  <c r="B77" i="9"/>
  <c r="B161" i="7"/>
  <c r="A38" i="7"/>
  <c r="A208" i="5"/>
  <c r="A30" i="2"/>
  <c r="A129" i="8"/>
  <c r="A157" i="5"/>
  <c r="B73" i="7"/>
  <c r="B200" i="8"/>
  <c r="C200" i="8" s="1"/>
  <c r="E200" i="8" s="1"/>
  <c r="F200" i="8" s="1"/>
  <c r="A29" i="4"/>
  <c r="A45" i="4"/>
  <c r="A62" i="2"/>
  <c r="A129" i="5"/>
  <c r="A157" i="8"/>
  <c r="A178" i="9"/>
  <c r="A140" i="8"/>
  <c r="B22" i="7"/>
  <c r="B99" i="4"/>
  <c r="A56" i="4"/>
  <c r="A194" i="4"/>
  <c r="B180" i="8"/>
  <c r="C180" i="8" s="1"/>
  <c r="E180" i="8" s="1"/>
  <c r="F180" i="8" s="1"/>
  <c r="A121" i="7"/>
  <c r="A172" i="5"/>
  <c r="A100" i="4"/>
  <c r="A32" i="8"/>
  <c r="A107" i="2"/>
  <c r="A202" i="5"/>
  <c r="B135" i="8"/>
  <c r="C135" i="8" s="1"/>
  <c r="E135" i="8" s="1"/>
  <c r="F135" i="8" s="1"/>
  <c r="B125" i="7"/>
  <c r="A26" i="7"/>
  <c r="A206" i="2"/>
  <c r="A154" i="9"/>
  <c r="B80" i="5"/>
  <c r="A175" i="9"/>
  <c r="A123" i="8"/>
  <c r="B49" i="9"/>
  <c r="B92" i="9"/>
  <c r="A92" i="8"/>
  <c r="B128" i="4"/>
  <c r="B201" i="9"/>
  <c r="A30" i="7"/>
  <c r="A46" i="2"/>
  <c r="A141" i="4"/>
  <c r="A158" i="9"/>
  <c r="A181" i="4"/>
  <c r="A141" i="9"/>
  <c r="B108" i="2"/>
  <c r="A196" i="4"/>
  <c r="A184" i="2"/>
  <c r="B188" i="5"/>
  <c r="A28" i="4"/>
  <c r="A120" i="5"/>
  <c r="A172" i="8"/>
  <c r="A101" i="2"/>
  <c r="A111" i="2"/>
  <c r="A159" i="2"/>
  <c r="A207" i="2"/>
  <c r="B133" i="9"/>
  <c r="A107" i="4"/>
  <c r="A156" i="9"/>
  <c r="B192" i="9"/>
  <c r="A118" i="7"/>
  <c r="A214" i="2"/>
  <c r="A169" i="2"/>
  <c r="B145" i="9"/>
  <c r="B153" i="7"/>
  <c r="A64" i="8"/>
  <c r="A119" i="4"/>
  <c r="B165" i="7"/>
  <c r="A113" i="5"/>
  <c r="A187" i="9"/>
  <c r="B93" i="2"/>
  <c r="C93" i="2" s="1"/>
  <c r="E93" i="2" s="1"/>
  <c r="F93" i="2" s="1"/>
  <c r="A174" i="2"/>
  <c r="A29" i="5"/>
  <c r="A62" i="7"/>
  <c r="A161" i="4"/>
  <c r="B107" i="4"/>
  <c r="A72" i="8"/>
  <c r="A196" i="5"/>
  <c r="A97" i="2"/>
  <c r="A121" i="9"/>
  <c r="A173" i="9"/>
  <c r="A100" i="5"/>
  <c r="B43" i="8"/>
  <c r="C43" i="8" s="1"/>
  <c r="E43" i="8" s="1"/>
  <c r="F43" i="8" s="1"/>
  <c r="B140" i="9"/>
  <c r="A115" i="9"/>
  <c r="A163" i="2"/>
  <c r="A211" i="2"/>
  <c r="B168" i="9"/>
  <c r="B140" i="8"/>
  <c r="C140" i="8" s="1"/>
  <c r="E140" i="8" s="1"/>
  <c r="F140" i="8" s="1"/>
  <c r="A41" i="5"/>
  <c r="A111" i="8"/>
  <c r="A159" i="8"/>
  <c r="B32" i="5"/>
  <c r="A125" i="8"/>
  <c r="A186" i="2"/>
  <c r="A216" i="9"/>
  <c r="A29" i="8"/>
  <c r="A46" i="7"/>
  <c r="A173" i="5"/>
  <c r="A127" i="7"/>
  <c r="A96" i="5"/>
  <c r="A120" i="8"/>
  <c r="A101" i="7"/>
  <c r="A50" i="7"/>
  <c r="B105" i="7"/>
  <c r="A78" i="7"/>
  <c r="B48" i="4"/>
  <c r="B72" i="4"/>
  <c r="B152" i="4"/>
  <c r="B201" i="7"/>
  <c r="A154" i="7"/>
  <c r="A170" i="9"/>
  <c r="A214" i="7"/>
  <c r="A124" i="4"/>
  <c r="B196" i="9"/>
  <c r="A73" i="2"/>
  <c r="B93" i="9"/>
  <c r="B144" i="2"/>
  <c r="B111" i="8"/>
  <c r="C111" i="8" s="1"/>
  <c r="E111" i="8" s="1"/>
  <c r="F111" i="8" s="1"/>
  <c r="B48" i="5"/>
  <c r="B72" i="5"/>
  <c r="B129" i="2"/>
  <c r="C129" i="2" s="1"/>
  <c r="E129" i="2" s="1"/>
  <c r="F129" i="2" s="1"/>
  <c r="B152" i="5"/>
  <c r="B200" i="5"/>
  <c r="A117" i="4"/>
  <c r="A142" i="7"/>
  <c r="A213" i="5"/>
  <c r="B100" i="2"/>
  <c r="A72" i="5"/>
  <c r="A165" i="9"/>
  <c r="A65" i="4"/>
  <c r="A171" i="4"/>
  <c r="A96" i="4"/>
  <c r="B72" i="8"/>
  <c r="C72" i="8" s="1"/>
  <c r="E72" i="8" s="1"/>
  <c r="F72" i="8" s="1"/>
  <c r="A73" i="9"/>
  <c r="A98" i="7"/>
  <c r="B164" i="2"/>
  <c r="C164" i="2" s="1"/>
  <c r="E164" i="2" s="1"/>
  <c r="F164" i="2" s="1"/>
  <c r="A90" i="8"/>
  <c r="A187" i="7"/>
  <c r="A93" i="2"/>
  <c r="A180" i="5"/>
  <c r="A96" i="8"/>
  <c r="A186" i="4"/>
  <c r="B108" i="9"/>
  <c r="A181" i="7"/>
  <c r="A91" i="5"/>
  <c r="A135" i="5"/>
  <c r="A188" i="9"/>
  <c r="B64" i="2"/>
  <c r="C64" i="2" s="1"/>
  <c r="E64" i="2" s="1"/>
  <c r="F64" i="2" s="1"/>
  <c r="A142" i="8"/>
  <c r="A146" i="4"/>
  <c r="B67" i="8"/>
  <c r="C67" i="8" s="1"/>
  <c r="E67" i="8" s="1"/>
  <c r="F67" i="8" s="1"/>
  <c r="A94" i="4"/>
  <c r="A143" i="9"/>
  <c r="B61" i="9"/>
  <c r="B124" i="4"/>
  <c r="A26" i="2"/>
  <c r="A92" i="9"/>
  <c r="A143" i="4"/>
  <c r="B135" i="5"/>
  <c r="B176" i="7"/>
  <c r="A113" i="7"/>
  <c r="A180" i="4"/>
  <c r="A124" i="2"/>
  <c r="B56" i="8"/>
  <c r="C56" i="8" s="1"/>
  <c r="E56" i="8" s="1"/>
  <c r="F56" i="8" s="1"/>
  <c r="B57" i="9"/>
  <c r="B96" i="5"/>
  <c r="B137" i="7"/>
  <c r="A138" i="4"/>
  <c r="A175" i="7"/>
  <c r="A168" i="4"/>
  <c r="A91" i="9"/>
  <c r="A181" i="2"/>
  <c r="B96" i="8"/>
  <c r="C96" i="8" s="1"/>
  <c r="E96" i="8" s="1"/>
  <c r="F96" i="8" s="1"/>
  <c r="B136" i="5"/>
  <c r="B192" i="4"/>
  <c r="B137" i="9"/>
  <c r="B193" i="7"/>
  <c r="A53" i="8"/>
  <c r="A166" i="9"/>
  <c r="A166" i="2"/>
  <c r="B105" i="2"/>
  <c r="C105" i="2" s="1"/>
  <c r="E105" i="2" s="1"/>
  <c r="F105" i="2" s="1"/>
  <c r="B112" i="8"/>
  <c r="C112" i="8" s="1"/>
  <c r="E112" i="8" s="1"/>
  <c r="F112" i="8" s="1"/>
  <c r="B145" i="2"/>
  <c r="C145" i="2" s="1"/>
  <c r="E145" i="2" s="1"/>
  <c r="F145" i="2" s="1"/>
  <c r="B160" i="8"/>
  <c r="C160" i="8" s="1"/>
  <c r="E160" i="8" s="1"/>
  <c r="F160" i="8" s="1"/>
  <c r="B185" i="2"/>
  <c r="C185" i="2" s="1"/>
  <c r="B192" i="5"/>
  <c r="A70" i="7"/>
  <c r="A85" i="2"/>
  <c r="A93" i="4"/>
  <c r="A130" i="9"/>
  <c r="A149" i="4"/>
  <c r="A146" i="5"/>
  <c r="A109" i="7"/>
  <c r="B28" i="2"/>
  <c r="B68" i="7"/>
  <c r="B124" i="2"/>
  <c r="C124" i="2" s="1"/>
  <c r="B195" i="4"/>
  <c r="A33" i="7"/>
  <c r="A202" i="4"/>
  <c r="B124" i="5"/>
  <c r="A91" i="8"/>
  <c r="A144" i="9"/>
  <c r="B136" i="7"/>
  <c r="A105" i="7"/>
  <c r="A173" i="2"/>
  <c r="B72" i="2"/>
  <c r="C72" i="2" s="1"/>
  <c r="E72" i="2" s="1"/>
  <c r="F72" i="2" s="1"/>
  <c r="B176" i="9"/>
  <c r="A53" i="7"/>
  <c r="A113" i="9"/>
  <c r="A98" i="2"/>
  <c r="B155" i="5"/>
  <c r="B189" i="9"/>
  <c r="A208" i="8"/>
  <c r="B136" i="4"/>
  <c r="A142" i="4"/>
  <c r="A91" i="4"/>
  <c r="A135" i="4"/>
  <c r="A187" i="8"/>
  <c r="B177" i="9"/>
  <c r="A54" i="9"/>
  <c r="A146" i="9"/>
  <c r="A165" i="8"/>
  <c r="A168" i="5"/>
  <c r="B97" i="9"/>
  <c r="B64" i="4"/>
  <c r="B193" i="9"/>
  <c r="A84" i="5"/>
  <c r="A94" i="2"/>
  <c r="A109" i="4"/>
  <c r="A149" i="5"/>
  <c r="A146" i="8"/>
  <c r="A109" i="9"/>
  <c r="B68" i="9"/>
  <c r="B195" i="5"/>
  <c r="A98" i="8"/>
  <c r="A152" i="2"/>
  <c r="A96" i="2"/>
  <c r="A108" i="7"/>
  <c r="A191" i="5"/>
  <c r="A203" i="8"/>
  <c r="B200" i="7"/>
  <c r="B104" i="2"/>
  <c r="B89" i="2"/>
  <c r="A110" i="2"/>
  <c r="A205" i="4"/>
  <c r="B60" i="2"/>
  <c r="C60" i="2" s="1"/>
  <c r="E60" i="2" s="1"/>
  <c r="F60" i="2" s="1"/>
  <c r="B92" i="7"/>
  <c r="B155" i="8"/>
  <c r="C155" i="8" s="1"/>
  <c r="E155" i="8" s="1"/>
  <c r="F155" i="8" s="1"/>
  <c r="B172" i="9"/>
  <c r="A91" i="7"/>
  <c r="A186" i="8"/>
  <c r="B60" i="8"/>
  <c r="C60" i="8" s="1"/>
  <c r="E60" i="8" s="1"/>
  <c r="F60" i="8" s="1"/>
  <c r="B92" i="4"/>
  <c r="B156" i="5"/>
  <c r="B188" i="4"/>
  <c r="A120" i="2"/>
  <c r="B200" i="9"/>
  <c r="A209" i="2"/>
  <c r="A127" i="2"/>
  <c r="A126" i="5"/>
  <c r="A175" i="2"/>
  <c r="A174" i="5"/>
  <c r="B39" i="8"/>
  <c r="C39" i="8" s="1"/>
  <c r="E39" i="8" s="1"/>
  <c r="F39" i="8" s="1"/>
  <c r="B40" i="7"/>
  <c r="B39" i="5"/>
  <c r="B39" i="4"/>
  <c r="B40" i="2"/>
  <c r="A28" i="8"/>
  <c r="A29" i="7"/>
  <c r="A28" i="5"/>
  <c r="A29" i="2"/>
  <c r="B68" i="8"/>
  <c r="C68" i="8" s="1"/>
  <c r="E68" i="8" s="1"/>
  <c r="F68" i="8" s="1"/>
  <c r="B164" i="4"/>
  <c r="B165" i="2"/>
  <c r="C165" i="2" s="1"/>
  <c r="E165" i="2" s="1"/>
  <c r="F165" i="2" s="1"/>
  <c r="A65" i="8"/>
  <c r="A66" i="9"/>
  <c r="A65" i="5"/>
  <c r="A66" i="7"/>
  <c r="A172" i="9"/>
  <c r="A171" i="8"/>
  <c r="A171" i="5"/>
  <c r="B64" i="9"/>
  <c r="B63" i="8"/>
  <c r="C63" i="8" s="1"/>
  <c r="E63" i="8" s="1"/>
  <c r="F63" i="8" s="1"/>
  <c r="B64" i="7"/>
  <c r="B63" i="4"/>
  <c r="A52" i="5"/>
  <c r="A53" i="2"/>
  <c r="A52" i="4"/>
  <c r="A170" i="2"/>
  <c r="A169" i="5"/>
  <c r="A57" i="4"/>
  <c r="B156" i="8"/>
  <c r="C156" i="8" s="1"/>
  <c r="E156" i="8" s="1"/>
  <c r="F156" i="8" s="1"/>
  <c r="B111" i="4"/>
  <c r="A209" i="7"/>
  <c r="A80" i="8"/>
  <c r="A128" i="9"/>
  <c r="A128" i="7"/>
  <c r="B79" i="8"/>
  <c r="C79" i="8" s="1"/>
  <c r="E79" i="8" s="1"/>
  <c r="F79" i="8" s="1"/>
  <c r="B80" i="7"/>
  <c r="B60" i="5"/>
  <c r="B60" i="4"/>
  <c r="B156" i="7"/>
  <c r="B31" i="4"/>
  <c r="B73" i="9"/>
  <c r="B88" i="4"/>
  <c r="B136" i="8"/>
  <c r="C136" i="8" s="1"/>
  <c r="E136" i="8" s="1"/>
  <c r="F136" i="8" s="1"/>
  <c r="A110" i="7"/>
  <c r="A141" i="5"/>
  <c r="A205" i="8"/>
  <c r="A188" i="8"/>
  <c r="B59" i="4"/>
  <c r="B156" i="9"/>
  <c r="B188" i="2"/>
  <c r="A73" i="7"/>
  <c r="A142" i="5"/>
  <c r="A170" i="5"/>
  <c r="A92" i="4"/>
  <c r="B69" i="2"/>
  <c r="C69" i="2" s="1"/>
  <c r="E69" i="2" s="1"/>
  <c r="F69" i="2" s="1"/>
  <c r="B93" i="7"/>
  <c r="B157" i="9"/>
  <c r="B188" i="8"/>
  <c r="C188" i="8" s="1"/>
  <c r="E188" i="8" s="1"/>
  <c r="F188" i="8" s="1"/>
  <c r="A92" i="7"/>
  <c r="A136" i="7"/>
  <c r="A97" i="7"/>
  <c r="B31" i="5"/>
  <c r="B63" i="5"/>
  <c r="B111" i="5"/>
  <c r="A53" i="9"/>
  <c r="A209" i="9"/>
  <c r="A193" i="9"/>
  <c r="A193" i="7"/>
  <c r="A202" i="2"/>
  <c r="A205" i="9"/>
  <c r="A205" i="7"/>
  <c r="B199" i="4"/>
  <c r="B200" i="2"/>
  <c r="A109" i="8"/>
  <c r="A29" i="9"/>
  <c r="B101" i="2"/>
  <c r="B48" i="8"/>
  <c r="C48" i="8" s="1"/>
  <c r="E48" i="8" s="1"/>
  <c r="F48" i="8" s="1"/>
  <c r="B64" i="5"/>
  <c r="B81" i="2"/>
  <c r="C81" i="2" s="1"/>
  <c r="E81" i="2" s="1"/>
  <c r="F81" i="2" s="1"/>
  <c r="B88" i="8"/>
  <c r="C88" i="8" s="1"/>
  <c r="E88" i="8" s="1"/>
  <c r="F88" i="8" s="1"/>
  <c r="B128" i="5"/>
  <c r="B153" i="9"/>
  <c r="B168" i="4"/>
  <c r="B209" i="2"/>
  <c r="A98" i="9"/>
  <c r="A110" i="9"/>
  <c r="A117" i="5"/>
  <c r="A125" i="4"/>
  <c r="A150" i="9"/>
  <c r="A186" i="7"/>
  <c r="A214" i="9"/>
  <c r="A138" i="8"/>
  <c r="A125" i="2"/>
  <c r="A168" i="8"/>
  <c r="B60" i="9"/>
  <c r="B99" i="8"/>
  <c r="C99" i="8" s="1"/>
  <c r="E99" i="8" s="1"/>
  <c r="F99" i="8" s="1"/>
  <c r="B187" i="5"/>
  <c r="A65" i="2"/>
  <c r="A171" i="9"/>
  <c r="A92" i="5"/>
  <c r="A180" i="8"/>
  <c r="B68" i="5"/>
  <c r="B164" i="5"/>
  <c r="A73" i="5"/>
  <c r="A136" i="9"/>
  <c r="A168" i="7"/>
  <c r="A183" i="4"/>
  <c r="B32" i="9"/>
  <c r="B71" i="4"/>
  <c r="A69" i="7"/>
  <c r="A177" i="7"/>
  <c r="A123" i="2"/>
  <c r="A122" i="4"/>
  <c r="A216" i="2"/>
  <c r="A120" i="9"/>
  <c r="A119" i="8"/>
  <c r="A119" i="5"/>
  <c r="A153" i="2"/>
  <c r="A152" i="5"/>
  <c r="A152" i="4"/>
  <c r="A154" i="2"/>
  <c r="A205" i="5"/>
  <c r="A109" i="5"/>
  <c r="A120" i="7"/>
  <c r="A76" i="8"/>
  <c r="A77" i="9"/>
  <c r="A77" i="7"/>
  <c r="A77" i="2"/>
  <c r="B189" i="7"/>
  <c r="B189" i="2"/>
  <c r="A88" i="9"/>
  <c r="A87" i="8"/>
  <c r="A142" i="2"/>
  <c r="A141" i="8"/>
  <c r="A208" i="4"/>
  <c r="A97" i="5"/>
  <c r="B60" i="7"/>
  <c r="B75" i="8"/>
  <c r="C75" i="8" s="1"/>
  <c r="E75" i="8" s="1"/>
  <c r="F75" i="8" s="1"/>
  <c r="B187" i="4"/>
  <c r="A64" i="4"/>
  <c r="A170" i="8"/>
  <c r="B92" i="8"/>
  <c r="C92" i="8" s="1"/>
  <c r="E92" i="8" s="1"/>
  <c r="F92" i="8" s="1"/>
  <c r="A73" i="4"/>
  <c r="A135" i="8"/>
  <c r="B31" i="8"/>
  <c r="C31" i="8" s="1"/>
  <c r="E31" i="8" s="1"/>
  <c r="F31" i="8" s="1"/>
  <c r="B112" i="7"/>
  <c r="A95" i="2"/>
  <c r="A95" i="7"/>
  <c r="A191" i="2"/>
  <c r="A191" i="9"/>
  <c r="B88" i="7"/>
  <c r="B87" i="8"/>
  <c r="C87" i="8" s="1"/>
  <c r="E87" i="8" s="1"/>
  <c r="F87" i="8" s="1"/>
  <c r="B87" i="5"/>
  <c r="B87" i="4"/>
  <c r="B88" i="2"/>
  <c r="A89" i="9"/>
  <c r="A89" i="7"/>
  <c r="A88" i="5"/>
  <c r="A89" i="2"/>
  <c r="B196" i="8"/>
  <c r="C196" i="8" s="1"/>
  <c r="E196" i="8" s="1"/>
  <c r="F196" i="8" s="1"/>
  <c r="B196" i="5"/>
  <c r="A139" i="5"/>
  <c r="A140" i="7"/>
  <c r="A139" i="4"/>
  <c r="A187" i="4"/>
  <c r="B127" i="5"/>
  <c r="B127" i="4"/>
  <c r="B128" i="2"/>
  <c r="B40" i="4"/>
  <c r="B89" i="9"/>
  <c r="B121" i="2"/>
  <c r="C121" i="2" s="1"/>
  <c r="E121" i="2" s="1"/>
  <c r="F121" i="2" s="1"/>
  <c r="B128" i="8"/>
  <c r="C128" i="8" s="1"/>
  <c r="E128" i="8" s="1"/>
  <c r="F128" i="8" s="1"/>
  <c r="B144" i="4"/>
  <c r="B169" i="7"/>
  <c r="A97" i="8"/>
  <c r="A113" i="4"/>
  <c r="A118" i="9"/>
  <c r="A126" i="2"/>
  <c r="A186" i="9"/>
  <c r="A213" i="8"/>
  <c r="A139" i="7"/>
  <c r="A191" i="7"/>
  <c r="A84" i="2"/>
  <c r="A125" i="7"/>
  <c r="A169" i="7"/>
  <c r="B99" i="5"/>
  <c r="B163" i="4"/>
  <c r="B187" i="8"/>
  <c r="C187" i="8" s="1"/>
  <c r="E187" i="8" s="1"/>
  <c r="F187" i="8" s="1"/>
  <c r="A64" i="5"/>
  <c r="A80" i="5"/>
  <c r="A94" i="8"/>
  <c r="A122" i="5"/>
  <c r="A93" i="7"/>
  <c r="A164" i="4"/>
  <c r="A181" i="9"/>
  <c r="B69" i="7"/>
  <c r="B100" i="4"/>
  <c r="B164" i="8"/>
  <c r="C164" i="8" s="1"/>
  <c r="E164" i="8" s="1"/>
  <c r="F164" i="8" s="1"/>
  <c r="A58" i="2"/>
  <c r="A88" i="2"/>
  <c r="A123" i="4"/>
  <c r="A167" i="5"/>
  <c r="A184" i="7"/>
  <c r="A216" i="7"/>
  <c r="A45" i="2"/>
  <c r="A153" i="7"/>
  <c r="B71" i="5"/>
  <c r="B127" i="8"/>
  <c r="C127" i="8" s="1"/>
  <c r="E127" i="8" s="1"/>
  <c r="F127" i="8" s="1"/>
  <c r="A37" i="2"/>
  <c r="A88" i="4"/>
  <c r="A112" i="4"/>
  <c r="A131" i="2"/>
  <c r="B40" i="5"/>
  <c r="B57" i="2"/>
  <c r="C57" i="2" s="1"/>
  <c r="E57" i="2" s="1"/>
  <c r="F57" i="2" s="1"/>
  <c r="B64" i="8"/>
  <c r="C64" i="8" s="1"/>
  <c r="E64" i="8" s="1"/>
  <c r="F64" i="8" s="1"/>
  <c r="B80" i="4"/>
  <c r="B97" i="2"/>
  <c r="C97" i="2" s="1"/>
  <c r="E97" i="2" s="1"/>
  <c r="F97" i="2" s="1"/>
  <c r="B105" i="9"/>
  <c r="B129" i="9"/>
  <c r="B145" i="7"/>
  <c r="B168" i="5"/>
  <c r="B209" i="7"/>
  <c r="A77" i="4"/>
  <c r="A84" i="8"/>
  <c r="A114" i="2"/>
  <c r="A117" i="8"/>
  <c r="A153" i="4"/>
  <c r="A201" i="5"/>
  <c r="A139" i="9"/>
  <c r="A190" i="8"/>
  <c r="A124" i="8"/>
  <c r="A169" i="9"/>
  <c r="B68" i="2"/>
  <c r="B92" i="2"/>
  <c r="C92" i="2" s="1"/>
  <c r="E92" i="2" s="1"/>
  <c r="F92" i="2" s="1"/>
  <c r="B100" i="7"/>
  <c r="B163" i="5"/>
  <c r="B188" i="7"/>
  <c r="A65" i="7"/>
  <c r="A95" i="9"/>
  <c r="A123" i="7"/>
  <c r="A93" i="9"/>
  <c r="A164" i="5"/>
  <c r="B69" i="9"/>
  <c r="B100" i="5"/>
  <c r="B165" i="9"/>
  <c r="B196" i="4"/>
  <c r="A58" i="7"/>
  <c r="A123" i="5"/>
  <c r="A140" i="2"/>
  <c r="A183" i="5"/>
  <c r="A215" i="4"/>
  <c r="A44" i="8"/>
  <c r="A152" i="8"/>
  <c r="B72" i="7"/>
  <c r="B128" i="7"/>
  <c r="A36" i="4"/>
  <c r="A88" i="8"/>
  <c r="A112" i="5"/>
  <c r="A192" i="4"/>
  <c r="A167" i="4"/>
  <c r="A168" i="2"/>
  <c r="A206" i="9"/>
  <c r="B168" i="8"/>
  <c r="C168" i="8" s="1"/>
  <c r="E168" i="8" s="1"/>
  <c r="F168" i="8" s="1"/>
  <c r="B208" i="4"/>
  <c r="A126" i="7"/>
  <c r="A108" i="4"/>
  <c r="A125" i="9"/>
  <c r="B100" i="9"/>
  <c r="B163" i="8"/>
  <c r="C163" i="8" s="1"/>
  <c r="E163" i="8" s="1"/>
  <c r="F163" i="8" s="1"/>
  <c r="B188" i="9"/>
  <c r="A65" i="9"/>
  <c r="A123" i="9"/>
  <c r="A179" i="7"/>
  <c r="A165" i="2"/>
  <c r="B61" i="2"/>
  <c r="B76" i="5"/>
  <c r="B101" i="7"/>
  <c r="B157" i="2"/>
  <c r="B197" i="7"/>
  <c r="A57" i="8"/>
  <c r="A87" i="4"/>
  <c r="A124" i="7"/>
  <c r="A139" i="8"/>
  <c r="A168" i="9"/>
  <c r="A215" i="5"/>
  <c r="A153" i="9"/>
  <c r="B40" i="9"/>
  <c r="B71" i="8"/>
  <c r="C71" i="8" s="1"/>
  <c r="E71" i="8" s="1"/>
  <c r="F71" i="8" s="1"/>
  <c r="B128" i="9"/>
  <c r="A36" i="5"/>
  <c r="A192" i="5"/>
  <c r="B32" i="2"/>
  <c r="B88" i="5"/>
  <c r="B59" i="8"/>
  <c r="C59" i="8" s="1"/>
  <c r="E59" i="8" s="1"/>
  <c r="F59" i="8" s="1"/>
  <c r="A184" i="9"/>
  <c r="B89" i="7"/>
  <c r="A138" i="5"/>
  <c r="A150" i="2"/>
  <c r="B33" i="2"/>
  <c r="C33" i="2" s="1"/>
  <c r="E33" i="2" s="1"/>
  <c r="F33" i="2" s="1"/>
  <c r="B41" i="9"/>
  <c r="B56" i="4"/>
  <c r="B73" i="2"/>
  <c r="C73" i="2" s="1"/>
  <c r="E73" i="2" s="1"/>
  <c r="F73" i="2" s="1"/>
  <c r="B81" i="9"/>
  <c r="B96" i="4"/>
  <c r="B121" i="7"/>
  <c r="B137" i="2"/>
  <c r="B144" i="8"/>
  <c r="C144" i="8" s="1"/>
  <c r="E144" i="8" s="1"/>
  <c r="F144" i="8" s="1"/>
  <c r="B169" i="9"/>
  <c r="B208" i="5"/>
  <c r="A113" i="8"/>
  <c r="A125" i="5"/>
  <c r="A133" i="4"/>
  <c r="A153" i="5"/>
  <c r="A201" i="8"/>
  <c r="A126" i="4"/>
  <c r="A174" i="4"/>
  <c r="A109" i="2"/>
  <c r="B67" i="4"/>
  <c r="B91" i="4"/>
  <c r="B156" i="2"/>
  <c r="C156" i="2" s="1"/>
  <c r="E156" i="2" s="1"/>
  <c r="F156" i="2" s="1"/>
  <c r="B164" i="7"/>
  <c r="B196" i="2"/>
  <c r="C196" i="2" s="1"/>
  <c r="E196" i="2" s="1"/>
  <c r="F196" i="2" s="1"/>
  <c r="A90" i="4"/>
  <c r="A165" i="7"/>
  <c r="B101" i="9"/>
  <c r="B172" i="4"/>
  <c r="B197" i="9"/>
  <c r="A57" i="5"/>
  <c r="A88" i="7"/>
  <c r="A124" i="9"/>
  <c r="A140" i="9"/>
  <c r="A188" i="7"/>
  <c r="A215" i="8"/>
  <c r="B199" i="5"/>
  <c r="A76" i="4"/>
  <c r="A204" i="4"/>
  <c r="A37" i="7"/>
  <c r="A112" i="8"/>
  <c r="A193" i="2"/>
  <c r="A170" i="4"/>
  <c r="A171" i="2"/>
  <c r="A206" i="7"/>
  <c r="A171" i="7"/>
  <c r="B32" i="7"/>
  <c r="A142" i="9"/>
  <c r="A143" i="2"/>
  <c r="B41" i="7"/>
  <c r="B81" i="7"/>
  <c r="B120" i="4"/>
  <c r="B144" i="5"/>
  <c r="B40" i="8"/>
  <c r="C40" i="8" s="1"/>
  <c r="E40" i="8" s="1"/>
  <c r="F40" i="8" s="1"/>
  <c r="B57" i="7"/>
  <c r="B80" i="8"/>
  <c r="C80" i="8" s="1"/>
  <c r="E80" i="8" s="1"/>
  <c r="F80" i="8" s="1"/>
  <c r="B201" i="2"/>
  <c r="C201" i="2" s="1"/>
  <c r="E201" i="2" s="1"/>
  <c r="F201" i="2" s="1"/>
  <c r="B208" i="8"/>
  <c r="C208" i="8" s="1"/>
  <c r="E208" i="8" s="1"/>
  <c r="F208" i="8" s="1"/>
  <c r="A77" i="5"/>
  <c r="A134" i="2"/>
  <c r="A153" i="8"/>
  <c r="A169" i="4"/>
  <c r="A202" i="9"/>
  <c r="A126" i="8"/>
  <c r="A174" i="8"/>
  <c r="A188" i="4"/>
  <c r="B67" i="5"/>
  <c r="B91" i="5"/>
  <c r="A90" i="5"/>
  <c r="A186" i="5"/>
  <c r="A164" i="8"/>
  <c r="B61" i="7"/>
  <c r="B100" i="8"/>
  <c r="C100" i="8" s="1"/>
  <c r="E100" i="8" s="1"/>
  <c r="F100" i="8" s="1"/>
  <c r="B156" i="4"/>
  <c r="B173" i="9"/>
  <c r="A58" i="9"/>
  <c r="A87" i="5"/>
  <c r="A187" i="5"/>
  <c r="B199" i="8"/>
  <c r="C199" i="8" s="1"/>
  <c r="E199" i="8" s="1"/>
  <c r="F199" i="8" s="1"/>
  <c r="A76" i="5"/>
  <c r="A204" i="5"/>
  <c r="A37" i="9"/>
  <c r="A192" i="8"/>
  <c r="B108" i="7"/>
  <c r="A211" i="7"/>
  <c r="A95" i="8"/>
  <c r="A159" i="5"/>
  <c r="B104" i="7"/>
  <c r="G11" i="3" a="1"/>
  <c r="G11" i="3" s="1"/>
  <c r="B75" i="4"/>
  <c r="B76" i="9"/>
  <c r="B107" i="8"/>
  <c r="C107" i="8" s="1"/>
  <c r="E107" i="8" s="1"/>
  <c r="F107" i="8" s="1"/>
  <c r="B140" i="2"/>
  <c r="C140" i="2" s="1"/>
  <c r="E140" i="2" s="1"/>
  <c r="F140" i="2" s="1"/>
  <c r="B140" i="7"/>
  <c r="B171" i="5"/>
  <c r="B203" i="4"/>
  <c r="B204" i="9"/>
  <c r="A48" i="4"/>
  <c r="A49" i="9"/>
  <c r="A81" i="7"/>
  <c r="A98" i="4"/>
  <c r="A99" i="9"/>
  <c r="A115" i="7"/>
  <c r="A130" i="4"/>
  <c r="A131" i="9"/>
  <c r="A178" i="5"/>
  <c r="A179" i="9"/>
  <c r="A194" i="8"/>
  <c r="A210" i="4"/>
  <c r="A211" i="9"/>
  <c r="A133" i="2"/>
  <c r="A133" i="9"/>
  <c r="A213" i="2"/>
  <c r="B44" i="8"/>
  <c r="C44" i="8" s="1"/>
  <c r="E44" i="8" s="1"/>
  <c r="F44" i="8" s="1"/>
  <c r="B77" i="2"/>
  <c r="C77" i="2" s="1"/>
  <c r="B77" i="7"/>
  <c r="B109" i="2"/>
  <c r="C109" i="2" s="1"/>
  <c r="E109" i="2" s="1"/>
  <c r="F109" i="2" s="1"/>
  <c r="B109" i="7"/>
  <c r="B141" i="7"/>
  <c r="B173" i="7"/>
  <c r="B205" i="7"/>
  <c r="B205" i="9"/>
  <c r="A42" i="9"/>
  <c r="A74" i="2"/>
  <c r="A73" i="8"/>
  <c r="A95" i="5"/>
  <c r="A112" i="2"/>
  <c r="A111" i="5"/>
  <c r="A128" i="2"/>
  <c r="A127" i="5"/>
  <c r="A144" i="7"/>
  <c r="A159" i="4"/>
  <c r="A160" i="9"/>
  <c r="A175" i="5"/>
  <c r="A191" i="4"/>
  <c r="A192" i="9"/>
  <c r="A208" i="9"/>
  <c r="B168" i="2"/>
  <c r="C168" i="2" s="1"/>
  <c r="E168" i="2" s="1"/>
  <c r="F168" i="2" s="1"/>
  <c r="B167" i="8"/>
  <c r="C167" i="8" s="1"/>
  <c r="E167" i="8" s="1"/>
  <c r="F167" i="8" s="1"/>
  <c r="A44" i="5"/>
  <c r="A185" i="2"/>
  <c r="B47" i="4"/>
  <c r="B48" i="9"/>
  <c r="B79" i="4"/>
  <c r="B80" i="9"/>
  <c r="B103" i="8"/>
  <c r="C103" i="8" s="1"/>
  <c r="E103" i="8" s="1"/>
  <c r="F103" i="8" s="1"/>
  <c r="B144" i="7"/>
  <c r="B207" i="8"/>
  <c r="C207" i="8" s="1"/>
  <c r="E207" i="8" s="1"/>
  <c r="F207" i="8" s="1"/>
  <c r="A68" i="4"/>
  <c r="A69" i="9"/>
  <c r="A128" i="4"/>
  <c r="A128" i="8"/>
  <c r="A176" i="4"/>
  <c r="A176" i="8"/>
  <c r="B139" i="8"/>
  <c r="C139" i="8" s="1"/>
  <c r="E139" i="8" s="1"/>
  <c r="F139" i="8" s="1"/>
  <c r="B172" i="2"/>
  <c r="C172" i="2" s="1"/>
  <c r="B172" i="7"/>
  <c r="B203" i="5"/>
  <c r="A49" i="2"/>
  <c r="A48" i="8"/>
  <c r="A80" i="4"/>
  <c r="A81" i="9"/>
  <c r="A98" i="5"/>
  <c r="A114" i="8"/>
  <c r="A130" i="5"/>
  <c r="A178" i="4"/>
  <c r="A195" i="7"/>
  <c r="A210" i="5"/>
  <c r="A132" i="5"/>
  <c r="A212" i="5"/>
  <c r="B44" i="4"/>
  <c r="B45" i="9"/>
  <c r="B76" i="8"/>
  <c r="C76" i="8" s="1"/>
  <c r="E76" i="8" s="1"/>
  <c r="F76" i="8" s="1"/>
  <c r="B108" i="8"/>
  <c r="C108" i="8" s="1"/>
  <c r="E108" i="8" s="1"/>
  <c r="F108" i="8" s="1"/>
  <c r="B141" i="2"/>
  <c r="C141" i="2" s="1"/>
  <c r="E141" i="2" s="1"/>
  <c r="F141" i="2" s="1"/>
  <c r="B140" i="5"/>
  <c r="B173" i="2"/>
  <c r="C173" i="2" s="1"/>
  <c r="B172" i="5"/>
  <c r="B204" i="4"/>
  <c r="A42" i="7"/>
  <c r="A74" i="9"/>
  <c r="A95" i="4"/>
  <c r="A96" i="9"/>
  <c r="A112" i="9"/>
  <c r="A127" i="8"/>
  <c r="A144" i="2"/>
  <c r="A143" i="5"/>
  <c r="A160" i="7"/>
  <c r="A175" i="8"/>
  <c r="A192" i="7"/>
  <c r="A208" i="7"/>
  <c r="A207" i="8"/>
  <c r="B168" i="7"/>
  <c r="A45" i="7"/>
  <c r="A185" i="7"/>
  <c r="B47" i="5"/>
  <c r="B79" i="5"/>
  <c r="B103" i="4"/>
  <c r="B104" i="9"/>
  <c r="B143" i="4"/>
  <c r="B144" i="9"/>
  <c r="B207" i="4"/>
  <c r="B208" i="9"/>
  <c r="A69" i="2"/>
  <c r="A68" i="8"/>
  <c r="A129" i="2"/>
  <c r="A129" i="9"/>
  <c r="A176" i="5"/>
  <c r="A177" i="9"/>
  <c r="B76" i="2"/>
  <c r="C76" i="2" s="1"/>
  <c r="E76" i="2" s="1"/>
  <c r="F76" i="2" s="1"/>
  <c r="B107" i="5"/>
  <c r="B139" i="4"/>
  <c r="B204" i="2"/>
  <c r="C204" i="2" s="1"/>
  <c r="E204" i="2" s="1"/>
  <c r="F204" i="2" s="1"/>
  <c r="A48" i="5"/>
  <c r="A81" i="2"/>
  <c r="A114" i="4"/>
  <c r="A178" i="8"/>
  <c r="A194" i="5"/>
  <c r="A195" i="9"/>
  <c r="A210" i="8"/>
  <c r="B44" i="5"/>
  <c r="B76" i="4"/>
  <c r="B108" i="4"/>
  <c r="B205" i="2"/>
  <c r="C205" i="2" s="1"/>
  <c r="E205" i="2" s="1"/>
  <c r="F205" i="2" s="1"/>
  <c r="A41" i="4"/>
  <c r="A74" i="7"/>
  <c r="A96" i="7"/>
  <c r="A111" i="4"/>
  <c r="A127" i="4"/>
  <c r="A175" i="4"/>
  <c r="A207" i="4"/>
  <c r="B167" i="4"/>
  <c r="A44" i="4"/>
  <c r="A184" i="4"/>
  <c r="B48" i="2"/>
  <c r="C48" i="2" s="1"/>
  <c r="E48" i="2" s="1"/>
  <c r="F48" i="2" s="1"/>
  <c r="B80" i="2"/>
  <c r="B103" i="5"/>
  <c r="B143" i="5"/>
  <c r="B207" i="5"/>
  <c r="A68" i="5"/>
  <c r="A129" i="7"/>
  <c r="A177" i="2"/>
  <c r="G10" i="3" a="1"/>
  <c r="G10" i="3" s="1"/>
  <c r="B26" i="7"/>
  <c r="B25" i="4"/>
  <c r="B25" i="8"/>
  <c r="B26" i="2"/>
  <c r="B52" i="7"/>
  <c r="B52" i="2"/>
  <c r="B52" i="9"/>
  <c r="B51" i="4"/>
  <c r="B84" i="7"/>
  <c r="B84" i="2"/>
  <c r="C84" i="2" s="1"/>
  <c r="E84" i="2" s="1"/>
  <c r="F84" i="2" s="1"/>
  <c r="B84" i="9"/>
  <c r="B83" i="4"/>
  <c r="B116" i="7"/>
  <c r="B116" i="2"/>
  <c r="C116" i="2" s="1"/>
  <c r="E116" i="2" s="1"/>
  <c r="F116" i="2" s="1"/>
  <c r="B116" i="9"/>
  <c r="B115" i="4"/>
  <c r="B147" i="8"/>
  <c r="C147" i="8" s="1"/>
  <c r="E147" i="8" s="1"/>
  <c r="F147" i="8" s="1"/>
  <c r="B148" i="2"/>
  <c r="B148" i="9"/>
  <c r="B147" i="4"/>
  <c r="B179" i="8"/>
  <c r="C179" i="8" s="1"/>
  <c r="E179" i="8" s="1"/>
  <c r="F179" i="8" s="1"/>
  <c r="B180" i="2"/>
  <c r="C180" i="2" s="1"/>
  <c r="E180" i="2" s="1"/>
  <c r="F180" i="2" s="1"/>
  <c r="B180" i="9"/>
  <c r="B179" i="4"/>
  <c r="B212" i="7"/>
  <c r="B212" i="2"/>
  <c r="C212" i="2" s="1"/>
  <c r="E212" i="2" s="1"/>
  <c r="F212" i="2" s="1"/>
  <c r="B212" i="9"/>
  <c r="B211" i="4"/>
  <c r="A57" i="7"/>
  <c r="A56" i="8"/>
  <c r="A57" i="2"/>
  <c r="A85" i="5"/>
  <c r="A85" i="4"/>
  <c r="A86" i="7"/>
  <c r="A85" i="8"/>
  <c r="A103" i="7"/>
  <c r="A103" i="2"/>
  <c r="A102" i="5"/>
  <c r="A103" i="9"/>
  <c r="A102" i="4"/>
  <c r="A118" i="8"/>
  <c r="A118" i="5"/>
  <c r="A119" i="9"/>
  <c r="A118" i="4"/>
  <c r="A134" i="5"/>
  <c r="A135" i="9"/>
  <c r="A134" i="4"/>
  <c r="A134" i="8"/>
  <c r="A135" i="2"/>
  <c r="A151" i="7"/>
  <c r="A150" i="8"/>
  <c r="A150" i="4"/>
  <c r="A167" i="2"/>
  <c r="A166" i="4"/>
  <c r="A183" i="2"/>
  <c r="A183" i="7"/>
  <c r="A199" i="2"/>
  <c r="A198" i="4"/>
  <c r="A215" i="2"/>
  <c r="A214" i="8"/>
  <c r="A214" i="5"/>
  <c r="B55" i="8"/>
  <c r="C55" i="8" s="1"/>
  <c r="E55" i="8" s="1"/>
  <c r="F55" i="8" s="1"/>
  <c r="B56" i="2"/>
  <c r="B55" i="5"/>
  <c r="B56" i="9"/>
  <c r="B55" i="4"/>
  <c r="B119" i="8"/>
  <c r="C119" i="8" s="1"/>
  <c r="E119" i="8" s="1"/>
  <c r="F119" i="8" s="1"/>
  <c r="B120" i="2"/>
  <c r="B119" i="5"/>
  <c r="B120" i="9"/>
  <c r="B119" i="4"/>
  <c r="B183" i="8"/>
  <c r="C183" i="8" s="1"/>
  <c r="E183" i="8" s="1"/>
  <c r="F183" i="8" s="1"/>
  <c r="B184" i="2"/>
  <c r="B183" i="5"/>
  <c r="B184" i="9"/>
  <c r="B183" i="4"/>
  <c r="A60" i="8"/>
  <c r="A60" i="5"/>
  <c r="A61" i="9"/>
  <c r="A61" i="2"/>
  <c r="B27" i="7"/>
  <c r="B27" i="9"/>
  <c r="B26" i="8"/>
  <c r="B26" i="4"/>
  <c r="B27" i="2"/>
  <c r="B52" i="5"/>
  <c r="B53" i="9"/>
  <c r="B52" i="4"/>
  <c r="B52" i="8"/>
  <c r="C52" i="8" s="1"/>
  <c r="E52" i="8" s="1"/>
  <c r="F52" i="8" s="1"/>
  <c r="B84" i="5"/>
  <c r="B85" i="9"/>
  <c r="B84" i="4"/>
  <c r="B84" i="8"/>
  <c r="C84" i="8" s="1"/>
  <c r="E84" i="8" s="1"/>
  <c r="F84" i="8" s="1"/>
  <c r="B116" i="5"/>
  <c r="B117" i="9"/>
  <c r="B116" i="4"/>
  <c r="B116" i="8"/>
  <c r="C116" i="8" s="1"/>
  <c r="E116" i="8" s="1"/>
  <c r="F116" i="8" s="1"/>
  <c r="B149" i="7"/>
  <c r="B149" i="9"/>
  <c r="B148" i="4"/>
  <c r="B148" i="5"/>
  <c r="B181" i="7"/>
  <c r="B181" i="9"/>
  <c r="B180" i="4"/>
  <c r="B180" i="5"/>
  <c r="B213" i="7"/>
  <c r="B212" i="8"/>
  <c r="C212" i="8" s="1"/>
  <c r="E212" i="8" s="1"/>
  <c r="F212" i="8" s="1"/>
  <c r="B212" i="5"/>
  <c r="B213" i="9"/>
  <c r="A49" i="8"/>
  <c r="A50" i="9"/>
  <c r="A49" i="5"/>
  <c r="A50" i="2"/>
  <c r="A81" i="8"/>
  <c r="A82" i="9"/>
  <c r="A81" i="5"/>
  <c r="A82" i="2"/>
  <c r="A99" i="5"/>
  <c r="A100" i="9"/>
  <c r="A99" i="4"/>
  <c r="A99" i="8"/>
  <c r="A115" i="5"/>
  <c r="A115" i="8"/>
  <c r="A115" i="4"/>
  <c r="A116" i="9"/>
  <c r="A131" i="5"/>
  <c r="A132" i="9"/>
  <c r="A131" i="4"/>
  <c r="A131" i="8"/>
  <c r="A148" i="2"/>
  <c r="A147" i="5"/>
  <c r="A148" i="7"/>
  <c r="A148" i="9"/>
  <c r="A147" i="4"/>
  <c r="A164" i="2"/>
  <c r="A163" i="5"/>
  <c r="A164" i="7"/>
  <c r="A164" i="9"/>
  <c r="A163" i="4"/>
  <c r="A180" i="2"/>
  <c r="A179" i="5"/>
  <c r="A180" i="7"/>
  <c r="A180" i="9"/>
  <c r="A179" i="4"/>
  <c r="A196" i="2"/>
  <c r="A195" i="5"/>
  <c r="A196" i="7"/>
  <c r="A196" i="9"/>
  <c r="A195" i="4"/>
  <c r="A212" i="2"/>
  <c r="A211" i="4"/>
  <c r="A211" i="8"/>
  <c r="A212" i="7"/>
  <c r="A211" i="5"/>
  <c r="B96" i="7"/>
  <c r="B96" i="2"/>
  <c r="C96" i="2" s="1"/>
  <c r="E96" i="2" s="1"/>
  <c r="F96" i="2" s="1"/>
  <c r="B95" i="5"/>
  <c r="B96" i="9"/>
  <c r="B95" i="4"/>
  <c r="B160" i="7"/>
  <c r="B160" i="2"/>
  <c r="B159" i="5"/>
  <c r="B160" i="9"/>
  <c r="B159" i="4"/>
  <c r="B215" i="8"/>
  <c r="C215" i="8" s="1"/>
  <c r="E215" i="8" s="1"/>
  <c r="F215" i="8" s="1"/>
  <c r="B216" i="2"/>
  <c r="B216" i="9"/>
  <c r="B215" i="5"/>
  <c r="B215" i="4"/>
  <c r="A84" i="9"/>
  <c r="A83" i="5"/>
  <c r="B23" i="8"/>
  <c r="B24" i="2"/>
  <c r="B24" i="9"/>
  <c r="B23" i="5"/>
  <c r="A183" i="9"/>
  <c r="A199" i="7"/>
  <c r="B25" i="5"/>
  <c r="B51" i="5"/>
  <c r="B83" i="5"/>
  <c r="B115" i="5"/>
  <c r="B147" i="5"/>
  <c r="B179" i="5"/>
  <c r="B211" i="5"/>
  <c r="A56" i="5"/>
  <c r="A86" i="9"/>
  <c r="B85" i="2"/>
  <c r="B149" i="2"/>
  <c r="B213" i="2"/>
  <c r="A81" i="4"/>
  <c r="A116" i="2"/>
  <c r="A163" i="8"/>
  <c r="A60" i="4"/>
  <c r="A167" i="9"/>
  <c r="A182" i="5"/>
  <c r="A199" i="9"/>
  <c r="A214" i="4"/>
  <c r="A83" i="4"/>
  <c r="A119" i="2"/>
  <c r="B26" i="9"/>
  <c r="B51" i="8"/>
  <c r="C51" i="8" s="1"/>
  <c r="E51" i="8" s="1"/>
  <c r="F51" i="8" s="1"/>
  <c r="B83" i="8"/>
  <c r="C83" i="8" s="1"/>
  <c r="E83" i="8" s="1"/>
  <c r="F83" i="8" s="1"/>
  <c r="B115" i="8"/>
  <c r="C115" i="8" s="1"/>
  <c r="E115" i="8" s="1"/>
  <c r="F115" i="8" s="1"/>
  <c r="B148" i="7"/>
  <c r="B180" i="7"/>
  <c r="B211" i="8"/>
  <c r="C211" i="8" s="1"/>
  <c r="E211" i="8" s="1"/>
  <c r="F211" i="8" s="1"/>
  <c r="A57" i="9"/>
  <c r="A135" i="7"/>
  <c r="A150" i="5"/>
  <c r="B26" i="5"/>
  <c r="B85" i="7"/>
  <c r="B148" i="8"/>
  <c r="C148" i="8" s="1"/>
  <c r="E148" i="8" s="1"/>
  <c r="F148" i="8" s="1"/>
  <c r="B212" i="4"/>
  <c r="A82" i="7"/>
  <c r="A116" i="7"/>
  <c r="A147" i="8"/>
  <c r="A212" i="9"/>
  <c r="B184" i="7"/>
  <c r="A61" i="7"/>
  <c r="B56" i="7"/>
  <c r="B159" i="8"/>
  <c r="C159" i="8" s="1"/>
  <c r="E159" i="8" s="1"/>
  <c r="F159" i="8" s="1"/>
  <c r="A166" i="5"/>
  <c r="A182" i="4"/>
  <c r="A198" i="5"/>
  <c r="A215" i="7"/>
  <c r="A84" i="7"/>
  <c r="A151" i="2"/>
  <c r="A119" i="7"/>
  <c r="A151" i="9"/>
  <c r="B53" i="2"/>
  <c r="B117" i="2"/>
  <c r="C117" i="2" s="1"/>
  <c r="E117" i="2" s="1"/>
  <c r="F117" i="2" s="1"/>
  <c r="B181" i="2"/>
  <c r="A49" i="4"/>
  <c r="A100" i="2"/>
  <c r="A132" i="2"/>
  <c r="A195" i="8"/>
  <c r="B23" i="4"/>
  <c r="B199" i="9"/>
  <c r="B199" i="7"/>
  <c r="B198" i="8"/>
  <c r="C198" i="8" s="1"/>
  <c r="E198" i="8" s="1"/>
  <c r="F198" i="8" s="1"/>
  <c r="B198" i="5"/>
  <c r="B198" i="4"/>
  <c r="B199" i="2"/>
  <c r="B135" i="9"/>
  <c r="B134" i="5"/>
  <c r="B134" i="8"/>
  <c r="C134" i="8" s="1"/>
  <c r="E134" i="8" s="1"/>
  <c r="F134" i="8" s="1"/>
  <c r="B135" i="7"/>
  <c r="B134" i="4"/>
  <c r="B135" i="2"/>
  <c r="B71" i="9"/>
  <c r="B70" i="5"/>
  <c r="B71" i="7"/>
  <c r="B70" i="8"/>
  <c r="C70" i="8" s="1"/>
  <c r="E70" i="8" s="1"/>
  <c r="F70" i="8" s="1"/>
  <c r="B70" i="4"/>
  <c r="B71" i="2"/>
  <c r="B39" i="9"/>
  <c r="B38" i="8"/>
  <c r="C38" i="8" s="1"/>
  <c r="E38" i="8" s="1"/>
  <c r="F38" i="8" s="1"/>
  <c r="B38" i="5"/>
  <c r="B39" i="7"/>
  <c r="B38" i="4"/>
  <c r="B39" i="2"/>
  <c r="B162" i="9"/>
  <c r="B161" i="8"/>
  <c r="C161" i="8" s="1"/>
  <c r="E161" i="8" s="1"/>
  <c r="F161" i="8" s="1"/>
  <c r="B162" i="7"/>
  <c r="B161" i="5"/>
  <c r="B162" i="2"/>
  <c r="B161" i="4"/>
  <c r="B97" i="8"/>
  <c r="C97" i="8" s="1"/>
  <c r="E97" i="8" s="1"/>
  <c r="F97" i="8" s="1"/>
  <c r="B98" i="9"/>
  <c r="B98" i="7"/>
  <c r="B97" i="5"/>
  <c r="B98" i="2"/>
  <c r="B97" i="4"/>
  <c r="B33" i="8"/>
  <c r="C33" i="8" s="1"/>
  <c r="E33" i="8" s="1"/>
  <c r="F33" i="8" s="1"/>
  <c r="B34" i="9"/>
  <c r="B34" i="7"/>
  <c r="B33" i="5"/>
  <c r="B33" i="4"/>
  <c r="B34" i="2"/>
  <c r="A27" i="8"/>
  <c r="A28" i="9"/>
  <c r="A28" i="7"/>
  <c r="A27" i="5"/>
  <c r="A27" i="4"/>
  <c r="A28" i="2"/>
  <c r="A31" i="9"/>
  <c r="A30" i="8"/>
  <c r="A31" i="7"/>
  <c r="A30" i="5"/>
  <c r="A30" i="4"/>
  <c r="A31" i="2"/>
  <c r="B211" i="9"/>
  <c r="B211" i="7"/>
  <c r="B210" i="8"/>
  <c r="C210" i="8" s="1"/>
  <c r="E210" i="8" s="1"/>
  <c r="F210" i="8" s="1"/>
  <c r="B210" i="5"/>
  <c r="B210" i="4"/>
  <c r="B211" i="2"/>
  <c r="B195" i="9"/>
  <c r="B194" i="8"/>
  <c r="C194" i="8" s="1"/>
  <c r="E194" i="8" s="1"/>
  <c r="F194" i="8" s="1"/>
  <c r="B195" i="7"/>
  <c r="B194" i="5"/>
  <c r="B194" i="4"/>
  <c r="B195" i="2"/>
  <c r="B179" i="9"/>
  <c r="B179" i="7"/>
  <c r="B178" i="8"/>
  <c r="C178" i="8" s="1"/>
  <c r="E178" i="8" s="1"/>
  <c r="F178" i="8" s="1"/>
  <c r="B178" i="5"/>
  <c r="B178" i="4"/>
  <c r="B179" i="2"/>
  <c r="B163" i="9"/>
  <c r="B162" i="8"/>
  <c r="C162" i="8" s="1"/>
  <c r="E162" i="8" s="1"/>
  <c r="F162" i="8" s="1"/>
  <c r="B163" i="7"/>
  <c r="B162" i="5"/>
  <c r="B162" i="4"/>
  <c r="B163" i="2"/>
  <c r="B147" i="9"/>
  <c r="B147" i="7"/>
  <c r="B146" i="8"/>
  <c r="C146" i="8" s="1"/>
  <c r="E146" i="8" s="1"/>
  <c r="F146" i="8" s="1"/>
  <c r="B146" i="5"/>
  <c r="B146" i="4"/>
  <c r="B147" i="2"/>
  <c r="B131" i="9"/>
  <c r="B130" i="5"/>
  <c r="B130" i="8"/>
  <c r="C130" i="8" s="1"/>
  <c r="E130" i="8" s="1"/>
  <c r="F130" i="8" s="1"/>
  <c r="B131" i="7"/>
  <c r="B130" i="4"/>
  <c r="B131" i="2"/>
  <c r="B115" i="9"/>
  <c r="B114" i="5"/>
  <c r="B115" i="7"/>
  <c r="B114" i="8"/>
  <c r="C114" i="8" s="1"/>
  <c r="E114" i="8" s="1"/>
  <c r="F114" i="8" s="1"/>
  <c r="B114" i="4"/>
  <c r="B115" i="2"/>
  <c r="B98" i="8"/>
  <c r="C98" i="8" s="1"/>
  <c r="E98" i="8" s="1"/>
  <c r="F98" i="8" s="1"/>
  <c r="B99" i="9"/>
  <c r="B98" i="5"/>
  <c r="B99" i="7"/>
  <c r="B98" i="4"/>
  <c r="B99" i="2"/>
  <c r="B83" i="9"/>
  <c r="B82" i="5"/>
  <c r="B83" i="7"/>
  <c r="B82" i="8"/>
  <c r="C82" i="8" s="1"/>
  <c r="E82" i="8" s="1"/>
  <c r="F82" i="8" s="1"/>
  <c r="B82" i="4"/>
  <c r="B83" i="2"/>
  <c r="B66" i="8"/>
  <c r="C66" i="8" s="1"/>
  <c r="E66" i="8" s="1"/>
  <c r="F66" i="8" s="1"/>
  <c r="B67" i="9"/>
  <c r="B66" i="5"/>
  <c r="B67" i="7"/>
  <c r="B66" i="4"/>
  <c r="B67" i="2"/>
  <c r="B51" i="9"/>
  <c r="B50" i="5"/>
  <c r="B51" i="7"/>
  <c r="B50" i="8"/>
  <c r="C50" i="8" s="1"/>
  <c r="E50" i="8" s="1"/>
  <c r="F50" i="8" s="1"/>
  <c r="B50" i="4"/>
  <c r="B51" i="2"/>
  <c r="B34" i="8"/>
  <c r="C34" i="8" s="1"/>
  <c r="E34" i="8" s="1"/>
  <c r="F34" i="8" s="1"/>
  <c r="B35" i="9"/>
  <c r="B34" i="5"/>
  <c r="B35" i="7"/>
  <c r="B34" i="4"/>
  <c r="B35" i="2"/>
  <c r="B206" i="9"/>
  <c r="B205" i="8"/>
  <c r="C205" i="8" s="1"/>
  <c r="E205" i="8" s="1"/>
  <c r="F205" i="8" s="1"/>
  <c r="B206" i="7"/>
  <c r="B205" i="5"/>
  <c r="B205" i="4"/>
  <c r="B206" i="2"/>
  <c r="B190" i="9"/>
  <c r="B189" i="8"/>
  <c r="C189" i="8" s="1"/>
  <c r="E189" i="8" s="1"/>
  <c r="F189" i="8" s="1"/>
  <c r="B190" i="7"/>
  <c r="B189" i="5"/>
  <c r="B190" i="2"/>
  <c r="B189" i="4"/>
  <c r="B174" i="9"/>
  <c r="B173" i="8"/>
  <c r="C173" i="8" s="1"/>
  <c r="E173" i="8" s="1"/>
  <c r="F173" i="8" s="1"/>
  <c r="B174" i="7"/>
  <c r="B173" i="5"/>
  <c r="B174" i="2"/>
  <c r="B173" i="4"/>
  <c r="B158" i="9"/>
  <c r="B157" i="8"/>
  <c r="C157" i="8" s="1"/>
  <c r="E157" i="8" s="1"/>
  <c r="F157" i="8" s="1"/>
  <c r="B158" i="7"/>
  <c r="B157" i="5"/>
  <c r="B158" i="2"/>
  <c r="B157" i="4"/>
  <c r="B142" i="9"/>
  <c r="B141" i="8"/>
  <c r="C141" i="8" s="1"/>
  <c r="E141" i="8" s="1"/>
  <c r="F141" i="8" s="1"/>
  <c r="B142" i="7"/>
  <c r="B141" i="5"/>
  <c r="B142" i="2"/>
  <c r="B141" i="4"/>
  <c r="B126" i="9"/>
  <c r="B125" i="8"/>
  <c r="C125" i="8" s="1"/>
  <c r="E125" i="8" s="1"/>
  <c r="F125" i="8" s="1"/>
  <c r="B126" i="7"/>
  <c r="B125" i="5"/>
  <c r="B126" i="2"/>
  <c r="B125" i="4"/>
  <c r="B109" i="8"/>
  <c r="C109" i="8" s="1"/>
  <c r="E109" i="8" s="1"/>
  <c r="F109" i="8" s="1"/>
  <c r="B110" i="9"/>
  <c r="B110" i="7"/>
  <c r="B109" i="5"/>
  <c r="B110" i="2"/>
  <c r="B109" i="4"/>
  <c r="B94" i="9"/>
  <c r="B93" i="8"/>
  <c r="C93" i="8" s="1"/>
  <c r="E93" i="8" s="1"/>
  <c r="F93" i="8" s="1"/>
  <c r="B94" i="7"/>
  <c r="B93" i="5"/>
  <c r="B94" i="2"/>
  <c r="B93" i="4"/>
  <c r="B77" i="8"/>
  <c r="C77" i="8" s="1"/>
  <c r="E77" i="8" s="1"/>
  <c r="F77" i="8" s="1"/>
  <c r="B78" i="9"/>
  <c r="B78" i="7"/>
  <c r="B77" i="5"/>
  <c r="B78" i="2"/>
  <c r="B77" i="4"/>
  <c r="B62" i="9"/>
  <c r="B61" i="8"/>
  <c r="C61" i="8" s="1"/>
  <c r="E61" i="8" s="1"/>
  <c r="F61" i="8" s="1"/>
  <c r="B62" i="7"/>
  <c r="B61" i="5"/>
  <c r="B62" i="2"/>
  <c r="B61" i="4"/>
  <c r="B45" i="8"/>
  <c r="C45" i="8" s="1"/>
  <c r="E45" i="8" s="1"/>
  <c r="F45" i="8" s="1"/>
  <c r="B46" i="9"/>
  <c r="B46" i="7"/>
  <c r="B45" i="5"/>
  <c r="B46" i="2"/>
  <c r="B45" i="4"/>
  <c r="B30" i="9"/>
  <c r="B29" i="8"/>
  <c r="B30" i="7"/>
  <c r="B29" i="5"/>
  <c r="B29" i="4"/>
  <c r="B30" i="2"/>
  <c r="A71" i="8"/>
  <c r="A72" i="9"/>
  <c r="A71" i="5"/>
  <c r="A72" i="7"/>
  <c r="A71" i="4"/>
  <c r="A72" i="2"/>
  <c r="A56" i="9"/>
  <c r="A55" i="8"/>
  <c r="A55" i="5"/>
  <c r="A56" i="7"/>
  <c r="A55" i="4"/>
  <c r="A56" i="2"/>
  <c r="A39" i="8"/>
  <c r="A40" i="9"/>
  <c r="A39" i="5"/>
  <c r="A40" i="7"/>
  <c r="A39" i="4"/>
  <c r="A40" i="2"/>
  <c r="A24" i="9"/>
  <c r="A23" i="8"/>
  <c r="A24" i="7"/>
  <c r="A23" i="5"/>
  <c r="A23" i="4"/>
  <c r="A24" i="2"/>
  <c r="A75" i="9"/>
  <c r="A74" i="8"/>
  <c r="A75" i="7"/>
  <c r="A74" i="5"/>
  <c r="A74" i="4"/>
  <c r="A75" i="2"/>
  <c r="A59" i="9"/>
  <c r="A59" i="7"/>
  <c r="A58" i="5"/>
  <c r="A58" i="8"/>
  <c r="A58" i="4"/>
  <c r="A59" i="2"/>
  <c r="A43" i="9"/>
  <c r="A42" i="8"/>
  <c r="A43" i="7"/>
  <c r="A42" i="5"/>
  <c r="A42" i="4"/>
  <c r="A43" i="2"/>
  <c r="A27" i="9"/>
  <c r="A26" i="8"/>
  <c r="A27" i="7"/>
  <c r="A26" i="5"/>
  <c r="A26" i="4"/>
  <c r="A27" i="2"/>
  <c r="B21" i="9"/>
  <c r="B20" i="8"/>
  <c r="B21" i="7"/>
  <c r="B20" i="5"/>
  <c r="B21" i="2"/>
  <c r="B20" i="4"/>
  <c r="B15" i="9"/>
  <c r="B14" i="8"/>
  <c r="C14" i="8" s="1"/>
  <c r="E14" i="8" s="1"/>
  <c r="B15" i="7"/>
  <c r="B14" i="4"/>
  <c r="B14" i="5"/>
  <c r="B15" i="2"/>
  <c r="C15" i="2" s="1"/>
  <c r="E15" i="2" s="1"/>
  <c r="A15" i="9"/>
  <c r="A14" i="8"/>
  <c r="A15" i="7"/>
  <c r="A14" i="5"/>
  <c r="A14" i="4"/>
  <c r="A15" i="2"/>
  <c r="A21" i="9"/>
  <c r="A20" i="8"/>
  <c r="A21" i="7"/>
  <c r="A20" i="5"/>
  <c r="A20" i="4"/>
  <c r="A21" i="2"/>
  <c r="B151" i="9"/>
  <c r="B150" i="8"/>
  <c r="C150" i="8" s="1"/>
  <c r="E150" i="8" s="1"/>
  <c r="F150" i="8" s="1"/>
  <c r="B151" i="7"/>
  <c r="B150" i="5"/>
  <c r="B150" i="4"/>
  <c r="B151" i="2"/>
  <c r="B86" i="8"/>
  <c r="C86" i="8" s="1"/>
  <c r="E86" i="8" s="1"/>
  <c r="F86" i="8" s="1"/>
  <c r="B87" i="9"/>
  <c r="B86" i="5"/>
  <c r="B87" i="7"/>
  <c r="B86" i="4"/>
  <c r="B87" i="2"/>
  <c r="B209" i="8"/>
  <c r="C209" i="8" s="1"/>
  <c r="E209" i="8" s="1"/>
  <c r="F209" i="8" s="1"/>
  <c r="B210" i="9"/>
  <c r="B210" i="7"/>
  <c r="B209" i="5"/>
  <c r="B209" i="4"/>
  <c r="B210" i="2"/>
  <c r="B146" i="9"/>
  <c r="B146" i="7"/>
  <c r="B145" i="5"/>
  <c r="B145" i="8"/>
  <c r="C145" i="8" s="1"/>
  <c r="E145" i="8" s="1"/>
  <c r="F145" i="8" s="1"/>
  <c r="B146" i="2"/>
  <c r="B145" i="4"/>
  <c r="B82" i="9"/>
  <c r="B81" i="8"/>
  <c r="C81" i="8" s="1"/>
  <c r="E81" i="8" s="1"/>
  <c r="F81" i="8" s="1"/>
  <c r="B82" i="7"/>
  <c r="B81" i="5"/>
  <c r="B82" i="2"/>
  <c r="B81" i="4"/>
  <c r="A76" i="9"/>
  <c r="A75" i="8"/>
  <c r="A76" i="7"/>
  <c r="A75" i="5"/>
  <c r="A75" i="4"/>
  <c r="A76" i="2"/>
  <c r="A79" i="9"/>
  <c r="A79" i="7"/>
  <c r="A78" i="8"/>
  <c r="A78" i="5"/>
  <c r="A78" i="4"/>
  <c r="A79" i="2"/>
  <c r="A14" i="9"/>
  <c r="A13" i="8"/>
  <c r="A14" i="7"/>
  <c r="A13" i="5"/>
  <c r="A14" i="2"/>
  <c r="A13" i="4"/>
  <c r="B207" i="9"/>
  <c r="B207" i="7"/>
  <c r="B206" i="8"/>
  <c r="C206" i="8" s="1"/>
  <c r="E206" i="8" s="1"/>
  <c r="F206" i="8" s="1"/>
  <c r="B206" i="5"/>
  <c r="B206" i="4"/>
  <c r="B207" i="2"/>
  <c r="B191" i="9"/>
  <c r="B190" i="8"/>
  <c r="C190" i="8" s="1"/>
  <c r="E190" i="8" s="1"/>
  <c r="F190" i="8" s="1"/>
  <c r="B191" i="7"/>
  <c r="B190" i="5"/>
  <c r="B190" i="4"/>
  <c r="B191" i="2"/>
  <c r="B175" i="9"/>
  <c r="B175" i="7"/>
  <c r="B174" i="8"/>
  <c r="C174" i="8" s="1"/>
  <c r="E174" i="8" s="1"/>
  <c r="F174" i="8" s="1"/>
  <c r="B174" i="5"/>
  <c r="B174" i="4"/>
  <c r="B175" i="2"/>
  <c r="B159" i="9"/>
  <c r="B158" i="8"/>
  <c r="C158" i="8" s="1"/>
  <c r="E158" i="8" s="1"/>
  <c r="F158" i="8" s="1"/>
  <c r="B159" i="7"/>
  <c r="B158" i="5"/>
  <c r="B158" i="4"/>
  <c r="B159" i="2"/>
  <c r="C159" i="2" s="1"/>
  <c r="B143" i="9"/>
  <c r="B143" i="7"/>
  <c r="B142" i="8"/>
  <c r="C142" i="8" s="1"/>
  <c r="E142" i="8" s="1"/>
  <c r="F142" i="8" s="1"/>
  <c r="B142" i="5"/>
  <c r="B142" i="4"/>
  <c r="B143" i="2"/>
  <c r="B127" i="9"/>
  <c r="B126" i="8"/>
  <c r="C126" i="8" s="1"/>
  <c r="E126" i="8" s="1"/>
  <c r="F126" i="8" s="1"/>
  <c r="B126" i="5"/>
  <c r="B127" i="7"/>
  <c r="B126" i="4"/>
  <c r="B127" i="2"/>
  <c r="B111" i="9"/>
  <c r="B110" i="5"/>
  <c r="B111" i="7"/>
  <c r="B110" i="8"/>
  <c r="C110" i="8" s="1"/>
  <c r="E110" i="8" s="1"/>
  <c r="F110" i="8" s="1"/>
  <c r="B110" i="4"/>
  <c r="B111" i="2"/>
  <c r="B95" i="9"/>
  <c r="B94" i="8"/>
  <c r="C94" i="8" s="1"/>
  <c r="E94" i="8" s="1"/>
  <c r="F94" i="8" s="1"/>
  <c r="B94" i="5"/>
  <c r="B95" i="7"/>
  <c r="B94" i="4"/>
  <c r="B95" i="2"/>
  <c r="B79" i="9"/>
  <c r="B78" i="5"/>
  <c r="B79" i="7"/>
  <c r="B78" i="8"/>
  <c r="C78" i="8" s="1"/>
  <c r="E78" i="8" s="1"/>
  <c r="F78" i="8" s="1"/>
  <c r="B78" i="4"/>
  <c r="B79" i="2"/>
  <c r="B63" i="9"/>
  <c r="B62" i="8"/>
  <c r="C62" i="8" s="1"/>
  <c r="E62" i="8" s="1"/>
  <c r="F62" i="8" s="1"/>
  <c r="B62" i="5"/>
  <c r="B63" i="7"/>
  <c r="B62" i="4"/>
  <c r="B63" i="2"/>
  <c r="B47" i="9"/>
  <c r="B46" i="5"/>
  <c r="B47" i="7"/>
  <c r="B46" i="8"/>
  <c r="C46" i="8" s="1"/>
  <c r="E46" i="8" s="1"/>
  <c r="F46" i="8" s="1"/>
  <c r="B46" i="4"/>
  <c r="B47" i="2"/>
  <c r="B31" i="9"/>
  <c r="B30" i="8"/>
  <c r="C30" i="8" s="1"/>
  <c r="E30" i="8" s="1"/>
  <c r="F30" i="8" s="1"/>
  <c r="B30" i="5"/>
  <c r="B31" i="7"/>
  <c r="B30" i="4"/>
  <c r="B31" i="2"/>
  <c r="B202" i="9"/>
  <c r="B201" i="8"/>
  <c r="C201" i="8" s="1"/>
  <c r="E201" i="8" s="1"/>
  <c r="F201" i="8" s="1"/>
  <c r="B202" i="7"/>
  <c r="B201" i="5"/>
  <c r="B201" i="4"/>
  <c r="B202" i="2"/>
  <c r="B186" i="9"/>
  <c r="B185" i="8"/>
  <c r="C185" i="8" s="1"/>
  <c r="E185" i="8" s="1"/>
  <c r="F185" i="8" s="1"/>
  <c r="B186" i="7"/>
  <c r="B185" i="5"/>
  <c r="B186" i="2"/>
  <c r="B185" i="4"/>
  <c r="B170" i="9"/>
  <c r="B169" i="8"/>
  <c r="C169" i="8" s="1"/>
  <c r="E169" i="8" s="1"/>
  <c r="F169" i="8" s="1"/>
  <c r="B170" i="7"/>
  <c r="B169" i="5"/>
  <c r="B170" i="2"/>
  <c r="B169" i="4"/>
  <c r="B154" i="9"/>
  <c r="B153" i="8"/>
  <c r="C153" i="8" s="1"/>
  <c r="E153" i="8" s="1"/>
  <c r="F153" i="8" s="1"/>
  <c r="B154" i="7"/>
  <c r="B153" i="5"/>
  <c r="B154" i="2"/>
  <c r="B153" i="4"/>
  <c r="B138" i="9"/>
  <c r="B138" i="7"/>
  <c r="B137" i="5"/>
  <c r="B137" i="8"/>
  <c r="C137" i="8" s="1"/>
  <c r="E137" i="8" s="1"/>
  <c r="F137" i="8" s="1"/>
  <c r="B138" i="2"/>
  <c r="B137" i="4"/>
  <c r="B121" i="8"/>
  <c r="C121" i="8" s="1"/>
  <c r="E121" i="8" s="1"/>
  <c r="F121" i="8" s="1"/>
  <c r="B122" i="9"/>
  <c r="B122" i="7"/>
  <c r="B121" i="5"/>
  <c r="B122" i="2"/>
  <c r="B121" i="4"/>
  <c r="B106" i="9"/>
  <c r="B106" i="7"/>
  <c r="B105" i="8"/>
  <c r="C105" i="8" s="1"/>
  <c r="E105" i="8" s="1"/>
  <c r="F105" i="8" s="1"/>
  <c r="B105" i="5"/>
  <c r="B106" i="2"/>
  <c r="B105" i="4"/>
  <c r="B89" i="8"/>
  <c r="C89" i="8" s="1"/>
  <c r="E89" i="8" s="1"/>
  <c r="F89" i="8" s="1"/>
  <c r="B90" i="9"/>
  <c r="B90" i="7"/>
  <c r="B89" i="5"/>
  <c r="B90" i="2"/>
  <c r="B89" i="4"/>
  <c r="B74" i="9"/>
  <c r="B74" i="7"/>
  <c r="B73" i="8"/>
  <c r="C73" i="8" s="1"/>
  <c r="E73" i="8" s="1"/>
  <c r="F73" i="8" s="1"/>
  <c r="B73" i="5"/>
  <c r="B74" i="2"/>
  <c r="B73" i="4"/>
  <c r="B57" i="8"/>
  <c r="C57" i="8" s="1"/>
  <c r="E57" i="8" s="1"/>
  <c r="F57" i="8" s="1"/>
  <c r="B58" i="9"/>
  <c r="B58" i="7"/>
  <c r="B57" i="5"/>
  <c r="B58" i="2"/>
  <c r="B57" i="4"/>
  <c r="B42" i="9"/>
  <c r="B41" i="8"/>
  <c r="C41" i="8" s="1"/>
  <c r="E41" i="8" s="1"/>
  <c r="F41" i="8" s="1"/>
  <c r="B42" i="7"/>
  <c r="B41" i="5"/>
  <c r="B42" i="2"/>
  <c r="B41" i="4"/>
  <c r="A68" i="9"/>
  <c r="A67" i="8"/>
  <c r="A68" i="7"/>
  <c r="A67" i="5"/>
  <c r="A67" i="4"/>
  <c r="A68" i="2"/>
  <c r="A51" i="8"/>
  <c r="A52" i="9"/>
  <c r="A52" i="7"/>
  <c r="A51" i="5"/>
  <c r="A51" i="4"/>
  <c r="A52" i="2"/>
  <c r="A36" i="9"/>
  <c r="A35" i="8"/>
  <c r="A36" i="7"/>
  <c r="A35" i="5"/>
  <c r="A35" i="4"/>
  <c r="A36" i="2"/>
  <c r="A87" i="9"/>
  <c r="A87" i="7"/>
  <c r="A86" i="8"/>
  <c r="A86" i="5"/>
  <c r="A86" i="4"/>
  <c r="A87" i="2"/>
  <c r="A71" i="9"/>
  <c r="A70" i="8"/>
  <c r="A71" i="7"/>
  <c r="A70" i="5"/>
  <c r="A70" i="4"/>
  <c r="A71" i="2"/>
  <c r="A55" i="9"/>
  <c r="A55" i="7"/>
  <c r="A54" i="8"/>
  <c r="A54" i="5"/>
  <c r="A54" i="4"/>
  <c r="A55" i="2"/>
  <c r="A39" i="9"/>
  <c r="A38" i="8"/>
  <c r="A39" i="7"/>
  <c r="A38" i="5"/>
  <c r="A38" i="4"/>
  <c r="A39" i="2"/>
  <c r="B20" i="9"/>
  <c r="B19" i="8"/>
  <c r="B20" i="7"/>
  <c r="B19" i="5"/>
  <c r="B19" i="4"/>
  <c r="B20" i="2"/>
  <c r="B18" i="9"/>
  <c r="B17" i="8"/>
  <c r="B18" i="7"/>
  <c r="B17" i="5"/>
  <c r="B18" i="2"/>
  <c r="B17" i="4"/>
  <c r="A20" i="9"/>
  <c r="A19" i="8"/>
  <c r="A19" i="5"/>
  <c r="A20" i="7"/>
  <c r="A19" i="4"/>
  <c r="A20" i="2"/>
  <c r="A17" i="9"/>
  <c r="A16" i="8"/>
  <c r="A17" i="7"/>
  <c r="A16" i="5"/>
  <c r="A16" i="4"/>
  <c r="A17" i="2"/>
  <c r="B183" i="9"/>
  <c r="B182" i="8"/>
  <c r="C182" i="8" s="1"/>
  <c r="E182" i="8" s="1"/>
  <c r="F182" i="8" s="1"/>
  <c r="B183" i="7"/>
  <c r="B182" i="5"/>
  <c r="B182" i="4"/>
  <c r="B183" i="2"/>
  <c r="B118" i="8"/>
  <c r="C118" i="8" s="1"/>
  <c r="E118" i="8" s="1"/>
  <c r="F118" i="8" s="1"/>
  <c r="B119" i="9"/>
  <c r="B118" i="5"/>
  <c r="B119" i="7"/>
  <c r="B118" i="4"/>
  <c r="B119" i="2"/>
  <c r="B54" i="8"/>
  <c r="C54" i="8" s="1"/>
  <c r="E54" i="8" s="1"/>
  <c r="F54" i="8" s="1"/>
  <c r="B55" i="9"/>
  <c r="B54" i="5"/>
  <c r="B55" i="7"/>
  <c r="B54" i="4"/>
  <c r="B55" i="2"/>
  <c r="B194" i="9"/>
  <c r="B193" i="8"/>
  <c r="C193" i="8" s="1"/>
  <c r="E193" i="8" s="1"/>
  <c r="F193" i="8" s="1"/>
  <c r="B194" i="7"/>
  <c r="B193" i="5"/>
  <c r="B194" i="2"/>
  <c r="B193" i="4"/>
  <c r="B129" i="8"/>
  <c r="C129" i="8" s="1"/>
  <c r="E129" i="8" s="1"/>
  <c r="F129" i="8" s="1"/>
  <c r="B130" i="9"/>
  <c r="B130" i="7"/>
  <c r="B129" i="5"/>
  <c r="B130" i="2"/>
  <c r="B129" i="4"/>
  <c r="B65" i="8"/>
  <c r="C65" i="8" s="1"/>
  <c r="E65" i="8" s="1"/>
  <c r="F65" i="8" s="1"/>
  <c r="B66" i="9"/>
  <c r="B66" i="7"/>
  <c r="B65" i="5"/>
  <c r="B66" i="2"/>
  <c r="B65" i="4"/>
  <c r="A59" i="8"/>
  <c r="A60" i="9"/>
  <c r="A60" i="7"/>
  <c r="A59" i="5"/>
  <c r="A59" i="4"/>
  <c r="A60" i="2"/>
  <c r="A63" i="9"/>
  <c r="A62" i="8"/>
  <c r="A63" i="7"/>
  <c r="A62" i="5"/>
  <c r="A62" i="4"/>
  <c r="A63" i="2"/>
  <c r="B17" i="9"/>
  <c r="B16" i="8"/>
  <c r="B17" i="7"/>
  <c r="B16" i="5"/>
  <c r="B17" i="2"/>
  <c r="B16" i="4"/>
  <c r="B203" i="9"/>
  <c r="B202" i="8"/>
  <c r="C202" i="8" s="1"/>
  <c r="E202" i="8" s="1"/>
  <c r="F202" i="8" s="1"/>
  <c r="B203" i="7"/>
  <c r="B202" i="5"/>
  <c r="B202" i="4"/>
  <c r="B203" i="2"/>
  <c r="B187" i="9"/>
  <c r="B187" i="7"/>
  <c r="B186" i="8"/>
  <c r="C186" i="8" s="1"/>
  <c r="E186" i="8" s="1"/>
  <c r="F186" i="8" s="1"/>
  <c r="B186" i="5"/>
  <c r="B186" i="4"/>
  <c r="B187" i="2"/>
  <c r="B171" i="9"/>
  <c r="B170" i="8"/>
  <c r="C170" i="8" s="1"/>
  <c r="E170" i="8" s="1"/>
  <c r="F170" i="8" s="1"/>
  <c r="B171" i="7"/>
  <c r="B170" i="5"/>
  <c r="B170" i="4"/>
  <c r="B171" i="2"/>
  <c r="B155" i="9"/>
  <c r="B155" i="7"/>
  <c r="B154" i="8"/>
  <c r="C154" i="8" s="1"/>
  <c r="E154" i="8" s="1"/>
  <c r="F154" i="8" s="1"/>
  <c r="B154" i="5"/>
  <c r="B154" i="4"/>
  <c r="B155" i="2"/>
  <c r="B139" i="9"/>
  <c r="B138" i="8"/>
  <c r="C138" i="8" s="1"/>
  <c r="E138" i="8" s="1"/>
  <c r="F138" i="8" s="1"/>
  <c r="B139" i="7"/>
  <c r="B138" i="5"/>
  <c r="B138" i="4"/>
  <c r="B139" i="2"/>
  <c r="B123" i="9"/>
  <c r="B122" i="8"/>
  <c r="C122" i="8" s="1"/>
  <c r="E122" i="8" s="1"/>
  <c r="F122" i="8" s="1"/>
  <c r="B122" i="5"/>
  <c r="B123" i="7"/>
  <c r="B122" i="4"/>
  <c r="B123" i="2"/>
  <c r="C123" i="2" s="1"/>
  <c r="E123" i="2" s="1"/>
  <c r="F123" i="2" s="1"/>
  <c r="B107" i="9"/>
  <c r="B106" i="8"/>
  <c r="C106" i="8" s="1"/>
  <c r="E106" i="8" s="1"/>
  <c r="F106" i="8" s="1"/>
  <c r="B106" i="5"/>
  <c r="B107" i="7"/>
  <c r="B106" i="4"/>
  <c r="B107" i="2"/>
  <c r="B91" i="9"/>
  <c r="B90" i="8"/>
  <c r="C90" i="8" s="1"/>
  <c r="E90" i="8" s="1"/>
  <c r="F90" i="8" s="1"/>
  <c r="B90" i="5"/>
  <c r="B91" i="7"/>
  <c r="B90" i="4"/>
  <c r="B91" i="2"/>
  <c r="B75" i="9"/>
  <c r="B74" i="8"/>
  <c r="C74" i="8" s="1"/>
  <c r="E74" i="8" s="1"/>
  <c r="F74" i="8" s="1"/>
  <c r="B74" i="5"/>
  <c r="B75" i="7"/>
  <c r="B74" i="4"/>
  <c r="B75" i="2"/>
  <c r="B59" i="9"/>
  <c r="B58" i="8"/>
  <c r="C58" i="8" s="1"/>
  <c r="E58" i="8" s="1"/>
  <c r="F58" i="8" s="1"/>
  <c r="B58" i="5"/>
  <c r="B59" i="7"/>
  <c r="B58" i="4"/>
  <c r="B59" i="2"/>
  <c r="B43" i="9"/>
  <c r="B42" i="8"/>
  <c r="C42" i="8" s="1"/>
  <c r="E42" i="8" s="1"/>
  <c r="F42" i="8" s="1"/>
  <c r="B42" i="5"/>
  <c r="B43" i="7"/>
  <c r="B42" i="4"/>
  <c r="B43" i="2"/>
  <c r="B214" i="9"/>
  <c r="B213" i="8"/>
  <c r="C213" i="8" s="1"/>
  <c r="E213" i="8" s="1"/>
  <c r="F213" i="8" s="1"/>
  <c r="B214" i="7"/>
  <c r="B213" i="5"/>
  <c r="B213" i="4"/>
  <c r="B214" i="2"/>
  <c r="B198" i="9"/>
  <c r="B198" i="7"/>
  <c r="B197" i="8"/>
  <c r="C197" i="8" s="1"/>
  <c r="E197" i="8" s="1"/>
  <c r="F197" i="8" s="1"/>
  <c r="B197" i="5"/>
  <c r="B198" i="2"/>
  <c r="B197" i="4"/>
  <c r="B182" i="9"/>
  <c r="B181" i="8"/>
  <c r="C181" i="8" s="1"/>
  <c r="E181" i="8" s="1"/>
  <c r="F181" i="8" s="1"/>
  <c r="B182" i="7"/>
  <c r="B181" i="5"/>
  <c r="B182" i="2"/>
  <c r="B181" i="4"/>
  <c r="B166" i="9"/>
  <c r="B166" i="7"/>
  <c r="B165" i="8"/>
  <c r="C165" i="8" s="1"/>
  <c r="E165" i="8" s="1"/>
  <c r="F165" i="8" s="1"/>
  <c r="B165" i="5"/>
  <c r="B166" i="2"/>
  <c r="B165" i="4"/>
  <c r="B150" i="9"/>
  <c r="B149" i="8"/>
  <c r="C149" i="8" s="1"/>
  <c r="E149" i="8" s="1"/>
  <c r="F149" i="8" s="1"/>
  <c r="B150" i="7"/>
  <c r="B149" i="5"/>
  <c r="B150" i="2"/>
  <c r="B149" i="4"/>
  <c r="B134" i="9"/>
  <c r="B134" i="7"/>
  <c r="B133" i="8"/>
  <c r="C133" i="8" s="1"/>
  <c r="E133" i="8" s="1"/>
  <c r="F133" i="8" s="1"/>
  <c r="B133" i="5"/>
  <c r="B134" i="2"/>
  <c r="B133" i="4"/>
  <c r="B117" i="8"/>
  <c r="C117" i="8" s="1"/>
  <c r="E117" i="8" s="1"/>
  <c r="F117" i="8" s="1"/>
  <c r="B118" i="9"/>
  <c r="B118" i="7"/>
  <c r="B117" i="5"/>
  <c r="B118" i="2"/>
  <c r="B117" i="4"/>
  <c r="B102" i="9"/>
  <c r="B101" i="8"/>
  <c r="C101" i="8" s="1"/>
  <c r="E101" i="8" s="1"/>
  <c r="F101" i="8" s="1"/>
  <c r="B102" i="7"/>
  <c r="B101" i="5"/>
  <c r="B102" i="2"/>
  <c r="B101" i="4"/>
  <c r="B85" i="8"/>
  <c r="C85" i="8" s="1"/>
  <c r="E85" i="8" s="1"/>
  <c r="F85" i="8" s="1"/>
  <c r="B86" i="9"/>
  <c r="B86" i="7"/>
  <c r="B85" i="5"/>
  <c r="B86" i="2"/>
  <c r="B85" i="4"/>
  <c r="B70" i="9"/>
  <c r="B69" i="8"/>
  <c r="C69" i="8" s="1"/>
  <c r="E69" i="8" s="1"/>
  <c r="F69" i="8" s="1"/>
  <c r="B70" i="7"/>
  <c r="B69" i="5"/>
  <c r="B70" i="2"/>
  <c r="B69" i="4"/>
  <c r="B53" i="8"/>
  <c r="C53" i="8" s="1"/>
  <c r="E53" i="8" s="1"/>
  <c r="F53" i="8" s="1"/>
  <c r="B54" i="9"/>
  <c r="B54" i="7"/>
  <c r="B53" i="5"/>
  <c r="B54" i="2"/>
  <c r="B53" i="4"/>
  <c r="B38" i="9"/>
  <c r="B37" i="8"/>
  <c r="C37" i="8" s="1"/>
  <c r="E37" i="8" s="1"/>
  <c r="F37" i="8" s="1"/>
  <c r="B38" i="7"/>
  <c r="B37" i="5"/>
  <c r="B38" i="2"/>
  <c r="B37" i="4"/>
  <c r="A79" i="8"/>
  <c r="A80" i="9"/>
  <c r="A79" i="5"/>
  <c r="A80" i="7"/>
  <c r="A79" i="4"/>
  <c r="A80" i="2"/>
  <c r="A64" i="9"/>
  <c r="A63" i="8"/>
  <c r="A63" i="5"/>
  <c r="A64" i="7"/>
  <c r="A63" i="4"/>
  <c r="A64" i="2"/>
  <c r="A47" i="8"/>
  <c r="A48" i="9"/>
  <c r="A47" i="5"/>
  <c r="A48" i="7"/>
  <c r="A47" i="4"/>
  <c r="A48" i="2"/>
  <c r="A32" i="9"/>
  <c r="A31" i="8"/>
  <c r="A31" i="5"/>
  <c r="A32" i="7"/>
  <c r="A31" i="4"/>
  <c r="A32" i="2"/>
  <c r="A83" i="9"/>
  <c r="A82" i="8"/>
  <c r="A83" i="7"/>
  <c r="A82" i="5"/>
  <c r="A82" i="4"/>
  <c r="A83" i="2"/>
  <c r="A67" i="9"/>
  <c r="A66" i="8"/>
  <c r="A67" i="7"/>
  <c r="A66" i="5"/>
  <c r="A66" i="4"/>
  <c r="A67" i="2"/>
  <c r="A51" i="9"/>
  <c r="A50" i="8"/>
  <c r="A51" i="7"/>
  <c r="A50" i="5"/>
  <c r="A50" i="4"/>
  <c r="A51" i="2"/>
  <c r="A35" i="9"/>
  <c r="A34" i="8"/>
  <c r="A35" i="7"/>
  <c r="A34" i="5"/>
  <c r="A34" i="4"/>
  <c r="A35" i="2"/>
  <c r="B13" i="9"/>
  <c r="B12" i="8"/>
  <c r="C12" i="8" s="1"/>
  <c r="E12" i="8" s="1"/>
  <c r="B13" i="7"/>
  <c r="B12" i="5"/>
  <c r="B13" i="2"/>
  <c r="C13" i="2" s="1"/>
  <c r="E13" i="2" s="1"/>
  <c r="B12" i="4"/>
  <c r="B14" i="9"/>
  <c r="B13" i="8"/>
  <c r="C13" i="8" s="1"/>
  <c r="E13" i="8" s="1"/>
  <c r="B14" i="7"/>
  <c r="B13" i="5"/>
  <c r="B14" i="2"/>
  <c r="C14" i="2" s="1"/>
  <c r="E14" i="2" s="1"/>
  <c r="B13" i="4"/>
  <c r="A18" i="9"/>
  <c r="A17" i="8"/>
  <c r="A17" i="5"/>
  <c r="A18" i="7"/>
  <c r="A18" i="2"/>
  <c r="A17" i="4"/>
  <c r="A13" i="9"/>
  <c r="A12" i="8"/>
  <c r="A13" i="7"/>
  <c r="A12" i="5"/>
  <c r="A12" i="4"/>
  <c r="A13" i="2"/>
  <c r="B215" i="9"/>
  <c r="B214" i="8"/>
  <c r="C214" i="8" s="1"/>
  <c r="E214" i="8" s="1"/>
  <c r="F214" i="8" s="1"/>
  <c r="B214" i="5"/>
  <c r="B215" i="7"/>
  <c r="B214" i="4"/>
  <c r="B215" i="2"/>
  <c r="B167" i="9"/>
  <c r="B167" i="7"/>
  <c r="B166" i="8"/>
  <c r="C166" i="8" s="1"/>
  <c r="E166" i="8" s="1"/>
  <c r="F166" i="8" s="1"/>
  <c r="B166" i="5"/>
  <c r="B166" i="4"/>
  <c r="B167" i="2"/>
  <c r="B103" i="9"/>
  <c r="B102" i="5"/>
  <c r="B103" i="7"/>
  <c r="B102" i="8"/>
  <c r="C102" i="8" s="1"/>
  <c r="E102" i="8" s="1"/>
  <c r="F102" i="8" s="1"/>
  <c r="B102" i="4"/>
  <c r="B103" i="2"/>
  <c r="B178" i="9"/>
  <c r="B178" i="7"/>
  <c r="B177" i="8"/>
  <c r="C177" i="8" s="1"/>
  <c r="E177" i="8" s="1"/>
  <c r="F177" i="8" s="1"/>
  <c r="B177" i="5"/>
  <c r="B178" i="2"/>
  <c r="B177" i="4"/>
  <c r="B114" i="9"/>
  <c r="B113" i="8"/>
  <c r="C113" i="8" s="1"/>
  <c r="E113" i="8" s="1"/>
  <c r="F113" i="8" s="1"/>
  <c r="B114" i="7"/>
  <c r="B113" i="5"/>
  <c r="B114" i="2"/>
  <c r="B113" i="4"/>
  <c r="B50" i="9"/>
  <c r="B49" i="8"/>
  <c r="C49" i="8" s="1"/>
  <c r="E49" i="8" s="1"/>
  <c r="F49" i="8" s="1"/>
  <c r="B50" i="7"/>
  <c r="B49" i="5"/>
  <c r="B50" i="2"/>
  <c r="B49" i="4"/>
  <c r="A44" i="9"/>
  <c r="A43" i="8"/>
  <c r="A44" i="7"/>
  <c r="A43" i="5"/>
  <c r="A43" i="4"/>
  <c r="A44" i="2"/>
  <c r="A47" i="9"/>
  <c r="A47" i="7"/>
  <c r="A46" i="8"/>
  <c r="A46" i="5"/>
  <c r="A46" i="4"/>
  <c r="A47" i="2"/>
  <c r="D10" i="7"/>
  <c r="D11" i="7"/>
  <c r="D12" i="7"/>
  <c r="D13" i="7"/>
  <c r="D14" i="7"/>
  <c r="D15" i="7"/>
  <c r="D16" i="7"/>
  <c r="D17" i="7"/>
  <c r="D18" i="7"/>
  <c r="D19" i="7"/>
  <c r="D20" i="7"/>
  <c r="D21" i="7"/>
  <c r="D22" i="7"/>
  <c r="D23" i="7"/>
  <c r="D24" i="7"/>
  <c r="D10" i="9"/>
  <c r="D11" i="9"/>
  <c r="D12" i="9"/>
  <c r="D13" i="9"/>
  <c r="D14" i="9"/>
  <c r="D15" i="9"/>
  <c r="D16" i="9"/>
  <c r="D17" i="9"/>
  <c r="D18" i="9"/>
  <c r="D19" i="9"/>
  <c r="D20" i="9"/>
  <c r="D21" i="9"/>
  <c r="D22" i="9"/>
  <c r="D23" i="9"/>
  <c r="D24" i="9"/>
  <c r="D9" i="4"/>
  <c r="D10" i="4"/>
  <c r="D11" i="4"/>
  <c r="D12" i="4"/>
  <c r="D13" i="4"/>
  <c r="D14" i="4"/>
  <c r="D15" i="4"/>
  <c r="D16" i="4"/>
  <c r="D17" i="4"/>
  <c r="D18" i="4"/>
  <c r="D19" i="4"/>
  <c r="D20" i="4"/>
  <c r="D21" i="4"/>
  <c r="D22" i="4"/>
  <c r="D23" i="4"/>
  <c r="D130" i="6" l="1"/>
  <c r="H130" i="6"/>
  <c r="C130" i="6"/>
  <c r="F130" i="6"/>
  <c r="G130" i="6"/>
  <c r="I130" i="6"/>
  <c r="H170" i="6"/>
  <c r="C170" i="6"/>
  <c r="I170" i="6"/>
  <c r="G170" i="6"/>
  <c r="F170" i="6"/>
  <c r="C31" i="6"/>
  <c r="G31" i="6"/>
  <c r="H31" i="6"/>
  <c r="I31" i="6"/>
  <c r="F31" i="6"/>
  <c r="G23" i="6"/>
  <c r="F23" i="6"/>
  <c r="H42" i="6"/>
  <c r="I42" i="6"/>
  <c r="F42" i="6"/>
  <c r="G42" i="6"/>
  <c r="C42" i="6"/>
  <c r="C192" i="6"/>
  <c r="F192" i="6"/>
  <c r="G192" i="6"/>
  <c r="H192" i="6"/>
  <c r="I192" i="6"/>
  <c r="C67" i="6"/>
  <c r="G67" i="6"/>
  <c r="H67" i="6"/>
  <c r="F67" i="6"/>
  <c r="I67" i="6"/>
  <c r="H176" i="6"/>
  <c r="F176" i="6"/>
  <c r="G176" i="6"/>
  <c r="I176" i="6"/>
  <c r="C176" i="6"/>
  <c r="C195" i="6"/>
  <c r="G195" i="6"/>
  <c r="F195" i="6"/>
  <c r="H195" i="6"/>
  <c r="I195" i="6"/>
  <c r="G29" i="6"/>
  <c r="H29" i="6"/>
  <c r="C29" i="6"/>
  <c r="I29" i="6"/>
  <c r="F29" i="6"/>
  <c r="C10" i="6"/>
  <c r="F10" i="6"/>
  <c r="E10" i="6"/>
  <c r="G10" i="6"/>
  <c r="G83" i="6"/>
  <c r="H83" i="6"/>
  <c r="C83" i="6"/>
  <c r="F83" i="6"/>
  <c r="I83" i="6"/>
  <c r="C34" i="6"/>
  <c r="F34" i="6"/>
  <c r="H34" i="6"/>
  <c r="G34" i="6"/>
  <c r="I34" i="6"/>
  <c r="C45" i="6"/>
  <c r="D45" i="6"/>
  <c r="F45" i="6"/>
  <c r="I45" i="6"/>
  <c r="G45" i="6"/>
  <c r="H45" i="6"/>
  <c r="I177" i="6"/>
  <c r="C177" i="6"/>
  <c r="D177" i="6"/>
  <c r="F177" i="6"/>
  <c r="H177" i="6"/>
  <c r="G177" i="6"/>
  <c r="F140" i="6"/>
  <c r="H140" i="6"/>
  <c r="G140" i="6"/>
  <c r="C140" i="6"/>
  <c r="I140" i="6"/>
  <c r="G148" i="6"/>
  <c r="F148" i="6"/>
  <c r="H148" i="6"/>
  <c r="I148" i="6"/>
  <c r="C148" i="6"/>
  <c r="H175" i="6"/>
  <c r="I175" i="6"/>
  <c r="C175" i="6"/>
  <c r="F175" i="6"/>
  <c r="G175" i="6"/>
  <c r="C40" i="6"/>
  <c r="F40" i="6"/>
  <c r="G40" i="6"/>
  <c r="H40" i="6"/>
  <c r="I40" i="6"/>
  <c r="C85" i="6"/>
  <c r="F85" i="6"/>
  <c r="G85" i="6"/>
  <c r="H85" i="6"/>
  <c r="I85" i="6"/>
  <c r="F137" i="6"/>
  <c r="H137" i="6"/>
  <c r="C137" i="6"/>
  <c r="D137" i="6"/>
  <c r="G137" i="6"/>
  <c r="I137" i="6"/>
  <c r="C81" i="6"/>
  <c r="D81" i="6"/>
  <c r="F81" i="6"/>
  <c r="I81" i="6"/>
  <c r="G81" i="6"/>
  <c r="H81" i="6"/>
  <c r="C139" i="6"/>
  <c r="G139" i="6"/>
  <c r="H139" i="6"/>
  <c r="I139" i="6"/>
  <c r="F139" i="6"/>
  <c r="G56" i="6"/>
  <c r="H56" i="6"/>
  <c r="C56" i="6"/>
  <c r="F56" i="6"/>
  <c r="I56" i="6"/>
  <c r="F60" i="6"/>
  <c r="H60" i="6"/>
  <c r="C60" i="6"/>
  <c r="G60" i="6"/>
  <c r="I60" i="6"/>
  <c r="C46" i="6"/>
  <c r="I46" i="6"/>
  <c r="F46" i="6"/>
  <c r="G46" i="6"/>
  <c r="H46" i="6"/>
  <c r="G38" i="6"/>
  <c r="H38" i="6"/>
  <c r="I38" i="6"/>
  <c r="F38" i="6"/>
  <c r="C38" i="6"/>
  <c r="G154" i="6"/>
  <c r="C154" i="6"/>
  <c r="F154" i="6"/>
  <c r="I154" i="6"/>
  <c r="H154" i="6"/>
  <c r="G68" i="6"/>
  <c r="H68" i="6"/>
  <c r="F68" i="6"/>
  <c r="I68" i="6"/>
  <c r="C68" i="6"/>
  <c r="H179" i="6"/>
  <c r="F179" i="6"/>
  <c r="G179" i="6"/>
  <c r="I179" i="6"/>
  <c r="C179" i="6"/>
  <c r="C70" i="6"/>
  <c r="D70" i="6"/>
  <c r="F70" i="6"/>
  <c r="H70" i="6"/>
  <c r="G70" i="6"/>
  <c r="I70" i="6"/>
  <c r="C201" i="6"/>
  <c r="D201" i="6"/>
  <c r="F201" i="6"/>
  <c r="G201" i="6"/>
  <c r="H201" i="6"/>
  <c r="I201" i="6"/>
  <c r="H33" i="6"/>
  <c r="I33" i="6"/>
  <c r="F33" i="6"/>
  <c r="G33" i="6"/>
  <c r="C33" i="6"/>
  <c r="D33" i="6"/>
  <c r="F129" i="6"/>
  <c r="G129" i="6"/>
  <c r="I129" i="6"/>
  <c r="H129" i="6"/>
  <c r="C129" i="6"/>
  <c r="D129" i="6"/>
  <c r="F188" i="6"/>
  <c r="C188" i="6"/>
  <c r="G188" i="6"/>
  <c r="H188" i="6"/>
  <c r="I188" i="6"/>
  <c r="F196" i="6"/>
  <c r="G196" i="6"/>
  <c r="H196" i="6"/>
  <c r="I196" i="6"/>
  <c r="C196" i="6"/>
  <c r="G41" i="6"/>
  <c r="H41" i="6"/>
  <c r="F41" i="6"/>
  <c r="C41" i="6"/>
  <c r="I41" i="6"/>
  <c r="D41" i="6"/>
  <c r="C54" i="6"/>
  <c r="D54" i="6"/>
  <c r="F54" i="6"/>
  <c r="G54" i="6"/>
  <c r="H54" i="6"/>
  <c r="I54" i="6"/>
  <c r="F193" i="6"/>
  <c r="G193" i="6"/>
  <c r="H193" i="6"/>
  <c r="I193" i="6"/>
  <c r="C193" i="6"/>
  <c r="D193" i="6"/>
  <c r="G11" i="6"/>
  <c r="H11" i="6"/>
  <c r="C11" i="6"/>
  <c r="E11" i="6"/>
  <c r="F11" i="6"/>
  <c r="F187" i="6"/>
  <c r="G187" i="6"/>
  <c r="H187" i="6"/>
  <c r="I187" i="6"/>
  <c r="C187" i="6"/>
  <c r="C200" i="6"/>
  <c r="F200" i="6"/>
  <c r="G200" i="6"/>
  <c r="H200" i="6"/>
  <c r="I200" i="6"/>
  <c r="G71" i="6"/>
  <c r="H71" i="6"/>
  <c r="F71" i="6"/>
  <c r="I71" i="6"/>
  <c r="C71" i="6"/>
  <c r="C64" i="6"/>
  <c r="I64" i="6"/>
  <c r="F64" i="6"/>
  <c r="H64" i="6"/>
  <c r="G64" i="6"/>
  <c r="H116" i="6"/>
  <c r="F116" i="6"/>
  <c r="I116" i="6"/>
  <c r="C116" i="6"/>
  <c r="G116" i="6"/>
  <c r="G136" i="6"/>
  <c r="C136" i="6"/>
  <c r="F136" i="6"/>
  <c r="H136" i="6"/>
  <c r="I136" i="6"/>
  <c r="F25" i="6"/>
  <c r="H25" i="6"/>
  <c r="G25" i="6"/>
  <c r="I150" i="6"/>
  <c r="F150" i="6"/>
  <c r="C150" i="6"/>
  <c r="D150" i="6"/>
  <c r="G150" i="6"/>
  <c r="H150" i="6"/>
  <c r="H173" i="6"/>
  <c r="C173" i="6"/>
  <c r="D173" i="6"/>
  <c r="F173" i="6"/>
  <c r="G173" i="6"/>
  <c r="I173" i="6"/>
  <c r="G48" i="6"/>
  <c r="H48" i="6"/>
  <c r="I48" i="6"/>
  <c r="C48" i="6"/>
  <c r="F48" i="6"/>
  <c r="C168" i="6"/>
  <c r="F168" i="6"/>
  <c r="G168" i="6"/>
  <c r="H168" i="6"/>
  <c r="I168" i="6"/>
  <c r="G65" i="6"/>
  <c r="H65" i="6"/>
  <c r="C65" i="6"/>
  <c r="I65" i="6"/>
  <c r="F65" i="6"/>
  <c r="G86" i="6"/>
  <c r="H86" i="6"/>
  <c r="F86" i="6"/>
  <c r="I86" i="6"/>
  <c r="C86" i="6"/>
  <c r="C63" i="6"/>
  <c r="F63" i="6"/>
  <c r="G63" i="6"/>
  <c r="H63" i="6"/>
  <c r="I63" i="6"/>
  <c r="H164" i="6"/>
  <c r="F164" i="6"/>
  <c r="G164" i="6"/>
  <c r="I164" i="6"/>
  <c r="C164" i="6"/>
  <c r="H110" i="6"/>
  <c r="G110" i="6"/>
  <c r="I110" i="6"/>
  <c r="C110" i="6"/>
  <c r="F110" i="6"/>
  <c r="G174" i="6"/>
  <c r="H174" i="6"/>
  <c r="I174" i="6"/>
  <c r="C174" i="6"/>
  <c r="F174" i="6"/>
  <c r="D174" i="6"/>
  <c r="C183" i="6"/>
  <c r="F183" i="6"/>
  <c r="G183" i="6"/>
  <c r="I183" i="6"/>
  <c r="H183" i="6"/>
  <c r="C191" i="6"/>
  <c r="F191" i="6"/>
  <c r="G191" i="6"/>
  <c r="I191" i="6"/>
  <c r="H191" i="6"/>
  <c r="C210" i="6"/>
  <c r="F210" i="6"/>
  <c r="G210" i="6"/>
  <c r="H210" i="6"/>
  <c r="I210" i="6"/>
  <c r="C178" i="6"/>
  <c r="F178" i="6"/>
  <c r="G178" i="6"/>
  <c r="H178" i="6"/>
  <c r="I178" i="6"/>
  <c r="C97" i="6"/>
  <c r="F97" i="6"/>
  <c r="H97" i="6"/>
  <c r="G97" i="6"/>
  <c r="I97" i="6"/>
  <c r="G30" i="6"/>
  <c r="H30" i="6"/>
  <c r="F30" i="6"/>
  <c r="I30" i="6"/>
  <c r="C30" i="6"/>
  <c r="D142" i="6"/>
  <c r="G142" i="6"/>
  <c r="C142" i="6"/>
  <c r="F142" i="6"/>
  <c r="H142" i="6"/>
  <c r="I142" i="6"/>
  <c r="D133" i="6"/>
  <c r="C133" i="6"/>
  <c r="I133" i="6"/>
  <c r="F133" i="6"/>
  <c r="H133" i="6"/>
  <c r="G133" i="6"/>
  <c r="H114" i="6"/>
  <c r="I114" i="6"/>
  <c r="C114" i="6"/>
  <c r="G114" i="6"/>
  <c r="D114" i="6"/>
  <c r="F114" i="6"/>
  <c r="F194" i="6"/>
  <c r="G194" i="6"/>
  <c r="H194" i="6"/>
  <c r="I194" i="6"/>
  <c r="C194" i="6"/>
  <c r="G26" i="6"/>
  <c r="H26" i="6"/>
  <c r="F26" i="6"/>
  <c r="G62" i="6"/>
  <c r="H62" i="6"/>
  <c r="F62" i="6"/>
  <c r="I62" i="6"/>
  <c r="C62" i="6"/>
  <c r="F134" i="6"/>
  <c r="H134" i="6"/>
  <c r="G134" i="6"/>
  <c r="I134" i="6"/>
  <c r="C134" i="6"/>
  <c r="C55" i="6"/>
  <c r="I55" i="6"/>
  <c r="F55" i="6"/>
  <c r="G55" i="6"/>
  <c r="H55" i="6"/>
  <c r="C82" i="6"/>
  <c r="I82" i="6"/>
  <c r="F82" i="6"/>
  <c r="G82" i="6"/>
  <c r="H82" i="6"/>
  <c r="F96" i="6"/>
  <c r="H96" i="6"/>
  <c r="G96" i="6"/>
  <c r="C96" i="6"/>
  <c r="I96" i="6"/>
  <c r="G14" i="6"/>
  <c r="F14" i="6"/>
  <c r="I141" i="6"/>
  <c r="C141" i="6"/>
  <c r="H141" i="6"/>
  <c r="F141" i="6"/>
  <c r="G141" i="6"/>
  <c r="C28" i="6"/>
  <c r="I28" i="6"/>
  <c r="H28" i="6"/>
  <c r="F28" i="6"/>
  <c r="G28" i="6"/>
  <c r="I127" i="6"/>
  <c r="C127" i="6"/>
  <c r="F127" i="6"/>
  <c r="G127" i="6"/>
  <c r="H127" i="6"/>
  <c r="G50" i="6"/>
  <c r="H50" i="6"/>
  <c r="F50" i="6"/>
  <c r="I50" i="6"/>
  <c r="C50" i="6"/>
  <c r="F206" i="6"/>
  <c r="C206" i="6"/>
  <c r="G206" i="6"/>
  <c r="H206" i="6"/>
  <c r="I206" i="6"/>
  <c r="C51" i="6"/>
  <c r="G51" i="6"/>
  <c r="H51" i="6"/>
  <c r="I51" i="6"/>
  <c r="F51" i="6"/>
  <c r="H105" i="6"/>
  <c r="I105" i="6"/>
  <c r="C105" i="6"/>
  <c r="G105" i="6"/>
  <c r="F105" i="6"/>
  <c r="G124" i="6"/>
  <c r="H124" i="6"/>
  <c r="C124" i="6"/>
  <c r="F124" i="6"/>
  <c r="I124" i="6"/>
  <c r="C27" i="6"/>
  <c r="F27" i="6"/>
  <c r="G27" i="6"/>
  <c r="H27" i="6"/>
  <c r="G59" i="6"/>
  <c r="H59" i="6"/>
  <c r="F59" i="6"/>
  <c r="C59" i="6"/>
  <c r="I59" i="6"/>
  <c r="G160" i="6"/>
  <c r="F160" i="6"/>
  <c r="H160" i="6"/>
  <c r="I160" i="6"/>
  <c r="C160" i="6"/>
  <c r="C186" i="6"/>
  <c r="F186" i="6"/>
  <c r="G186" i="6"/>
  <c r="H186" i="6"/>
  <c r="I186" i="6"/>
  <c r="F111" i="6"/>
  <c r="G111" i="6"/>
  <c r="I111" i="6"/>
  <c r="C111" i="6"/>
  <c r="H111" i="6"/>
  <c r="F212" i="6"/>
  <c r="G212" i="6"/>
  <c r="I212" i="6"/>
  <c r="H212" i="6"/>
  <c r="C212" i="6"/>
  <c r="G163" i="6"/>
  <c r="C163" i="6"/>
  <c r="F163" i="6"/>
  <c r="H163" i="6"/>
  <c r="I163" i="6"/>
  <c r="C58" i="6"/>
  <c r="G58" i="6"/>
  <c r="F58" i="6"/>
  <c r="I58" i="6"/>
  <c r="H58" i="6"/>
  <c r="C49" i="6"/>
  <c r="G49" i="6"/>
  <c r="H49" i="6"/>
  <c r="I49" i="6"/>
  <c r="F49" i="6"/>
  <c r="H113" i="6"/>
  <c r="C113" i="6"/>
  <c r="D113" i="6"/>
  <c r="F113" i="6"/>
  <c r="G113" i="6"/>
  <c r="I113" i="6"/>
  <c r="C153" i="6"/>
  <c r="H153" i="6"/>
  <c r="I153" i="6"/>
  <c r="D153" i="6"/>
  <c r="G153" i="6"/>
  <c r="F153" i="6"/>
  <c r="C91" i="6"/>
  <c r="I91" i="6"/>
  <c r="F91" i="6"/>
  <c r="G91" i="6"/>
  <c r="H91" i="6"/>
  <c r="G89" i="6"/>
  <c r="H89" i="6"/>
  <c r="C89" i="6"/>
  <c r="D89" i="6"/>
  <c r="F89" i="6"/>
  <c r="I89" i="6"/>
  <c r="G166" i="6"/>
  <c r="F166" i="6"/>
  <c r="H166" i="6"/>
  <c r="I166" i="6"/>
  <c r="C166" i="6"/>
  <c r="G80" i="6"/>
  <c r="H80" i="6"/>
  <c r="C80" i="6"/>
  <c r="F80" i="6"/>
  <c r="I80" i="6"/>
  <c r="C189" i="6"/>
  <c r="D189" i="6"/>
  <c r="F189" i="6"/>
  <c r="G189" i="6"/>
  <c r="H189" i="6"/>
  <c r="I189" i="6"/>
  <c r="G74" i="6"/>
  <c r="H74" i="6"/>
  <c r="I74" i="6"/>
  <c r="C74" i="6"/>
  <c r="F74" i="6"/>
  <c r="C73" i="6"/>
  <c r="D73" i="6"/>
  <c r="I73" i="6"/>
  <c r="F73" i="6"/>
  <c r="G73" i="6"/>
  <c r="H73" i="6"/>
  <c r="C76" i="6"/>
  <c r="I76" i="6"/>
  <c r="F76" i="6"/>
  <c r="G76" i="6"/>
  <c r="H76" i="6"/>
  <c r="F78" i="6"/>
  <c r="G78" i="6"/>
  <c r="H78" i="6"/>
  <c r="D78" i="6"/>
  <c r="C78" i="6"/>
  <c r="I78" i="6"/>
  <c r="H169" i="6"/>
  <c r="I169" i="6"/>
  <c r="C169" i="6"/>
  <c r="F169" i="6"/>
  <c r="G169" i="6"/>
  <c r="G44" i="6"/>
  <c r="H44" i="6"/>
  <c r="C44" i="6"/>
  <c r="I44" i="6"/>
  <c r="F44" i="6"/>
  <c r="C52" i="6"/>
  <c r="F52" i="6"/>
  <c r="H52" i="6"/>
  <c r="G52" i="6"/>
  <c r="I52" i="6"/>
  <c r="G117" i="6"/>
  <c r="I117" i="6"/>
  <c r="C117" i="6"/>
  <c r="F117" i="6"/>
  <c r="H117" i="6"/>
  <c r="G53" i="6"/>
  <c r="H53" i="6"/>
  <c r="C53" i="6"/>
  <c r="F53" i="6"/>
  <c r="I53" i="6"/>
  <c r="F146" i="6"/>
  <c r="H146" i="6"/>
  <c r="G146" i="6"/>
  <c r="I146" i="6"/>
  <c r="C146" i="6"/>
  <c r="G98" i="6"/>
  <c r="H98" i="6"/>
  <c r="F98" i="6"/>
  <c r="I98" i="6"/>
  <c r="C98" i="6"/>
  <c r="C162" i="6"/>
  <c r="H162" i="6"/>
  <c r="I162" i="6"/>
  <c r="D162" i="6"/>
  <c r="G162" i="6"/>
  <c r="F162" i="6"/>
  <c r="G66" i="6"/>
  <c r="H66" i="6"/>
  <c r="C66" i="6"/>
  <c r="D66" i="6"/>
  <c r="F66" i="6"/>
  <c r="I66" i="6"/>
  <c r="G92" i="6"/>
  <c r="H92" i="6"/>
  <c r="C92" i="6"/>
  <c r="F92" i="6"/>
  <c r="I92" i="6"/>
  <c r="C100" i="6"/>
  <c r="I100" i="6"/>
  <c r="F100" i="6"/>
  <c r="G100" i="6"/>
  <c r="H100" i="6"/>
  <c r="C103" i="6"/>
  <c r="G103" i="6"/>
  <c r="H103" i="6"/>
  <c r="I103" i="6"/>
  <c r="F103" i="6"/>
  <c r="C181" i="6"/>
  <c r="F181" i="6"/>
  <c r="G181" i="6"/>
  <c r="H181" i="6"/>
  <c r="I181" i="6"/>
  <c r="G35" i="6"/>
  <c r="H35" i="6"/>
  <c r="C35" i="6"/>
  <c r="F35" i="6"/>
  <c r="I35" i="6"/>
  <c r="C9" i="6"/>
  <c r="E9" i="6"/>
  <c r="F205" i="6"/>
  <c r="G205" i="6"/>
  <c r="H205" i="6"/>
  <c r="I205" i="6"/>
  <c r="C205" i="6"/>
  <c r="G32" i="6"/>
  <c r="H32" i="6"/>
  <c r="F32" i="6"/>
  <c r="I32" i="6"/>
  <c r="C32" i="6"/>
  <c r="C99" i="6"/>
  <c r="F99" i="6"/>
  <c r="H99" i="6"/>
  <c r="I99" i="6"/>
  <c r="G99" i="6"/>
  <c r="C151" i="6"/>
  <c r="G151" i="6"/>
  <c r="H151" i="6"/>
  <c r="I151" i="6"/>
  <c r="F151" i="6"/>
  <c r="G77" i="6"/>
  <c r="H77" i="6"/>
  <c r="F77" i="6"/>
  <c r="C77" i="6"/>
  <c r="I77" i="6"/>
  <c r="H128" i="6"/>
  <c r="C128" i="6"/>
  <c r="G128" i="6"/>
  <c r="F128" i="6"/>
  <c r="I128" i="6"/>
  <c r="H155" i="6"/>
  <c r="F155" i="6"/>
  <c r="G155" i="6"/>
  <c r="I155" i="6"/>
  <c r="C155" i="6"/>
  <c r="C207" i="6"/>
  <c r="F207" i="6"/>
  <c r="G207" i="6"/>
  <c r="H207" i="6"/>
  <c r="I207" i="6"/>
  <c r="C36" i="6"/>
  <c r="F36" i="6"/>
  <c r="G36" i="6"/>
  <c r="I36" i="6"/>
  <c r="H36" i="6"/>
  <c r="D118" i="6"/>
  <c r="C118" i="6"/>
  <c r="F118" i="6"/>
  <c r="I118" i="6"/>
  <c r="G118" i="6"/>
  <c r="H118" i="6"/>
  <c r="C109" i="6"/>
  <c r="D109" i="6"/>
  <c r="I109" i="6"/>
  <c r="F109" i="6"/>
  <c r="G109" i="6"/>
  <c r="H109" i="6"/>
  <c r="H161" i="6"/>
  <c r="C161" i="6"/>
  <c r="D161" i="6"/>
  <c r="F161" i="6"/>
  <c r="G161" i="6"/>
  <c r="I161" i="6"/>
  <c r="F190" i="6"/>
  <c r="G190" i="6"/>
  <c r="H190" i="6"/>
  <c r="I190" i="6"/>
  <c r="C190" i="6"/>
  <c r="D190" i="6"/>
  <c r="H182" i="6"/>
  <c r="I182" i="6"/>
  <c r="C182" i="6"/>
  <c r="G182" i="6"/>
  <c r="F182" i="6"/>
  <c r="C156" i="6"/>
  <c r="F156" i="6"/>
  <c r="G156" i="6"/>
  <c r="H156" i="6"/>
  <c r="I156" i="6"/>
  <c r="G39" i="6"/>
  <c r="H39" i="6"/>
  <c r="I39" i="6"/>
  <c r="C39" i="6"/>
  <c r="F39" i="6"/>
  <c r="G47" i="6"/>
  <c r="H47" i="6"/>
  <c r="C47" i="6"/>
  <c r="F47" i="6"/>
  <c r="I47" i="6"/>
  <c r="G17" i="6"/>
  <c r="F17" i="6"/>
  <c r="C108" i="6"/>
  <c r="F108" i="6"/>
  <c r="G108" i="6"/>
  <c r="I108" i="6"/>
  <c r="H108" i="6"/>
  <c r="G57" i="6"/>
  <c r="H57" i="6"/>
  <c r="I57" i="6"/>
  <c r="F57" i="6"/>
  <c r="C57" i="6"/>
  <c r="D57" i="6"/>
  <c r="F211" i="6"/>
  <c r="G211" i="6"/>
  <c r="I211" i="6"/>
  <c r="C211" i="6"/>
  <c r="H211" i="6"/>
  <c r="H131" i="6"/>
  <c r="C131" i="6"/>
  <c r="F131" i="6"/>
  <c r="G131" i="6"/>
  <c r="I131" i="6"/>
  <c r="G104" i="6"/>
  <c r="H104" i="6"/>
  <c r="F104" i="6"/>
  <c r="C104" i="6"/>
  <c r="I104" i="6"/>
  <c r="C7" i="6"/>
  <c r="E7" i="6"/>
  <c r="F203" i="6"/>
  <c r="G203" i="6"/>
  <c r="H203" i="6"/>
  <c r="I203" i="6"/>
  <c r="C203" i="6"/>
  <c r="F185" i="6"/>
  <c r="G185" i="6"/>
  <c r="H185" i="6"/>
  <c r="I185" i="6"/>
  <c r="C185" i="6"/>
  <c r="C123" i="6"/>
  <c r="H123" i="6"/>
  <c r="I123" i="6"/>
  <c r="F123" i="6"/>
  <c r="G123" i="6"/>
  <c r="G102" i="6"/>
  <c r="H102" i="6"/>
  <c r="C102" i="6"/>
  <c r="D102" i="6"/>
  <c r="F102" i="6"/>
  <c r="I102" i="6"/>
  <c r="C198" i="6"/>
  <c r="D198" i="6"/>
  <c r="F198" i="6"/>
  <c r="G198" i="6"/>
  <c r="I198" i="6"/>
  <c r="H198" i="6"/>
  <c r="F202" i="6"/>
  <c r="G202" i="6"/>
  <c r="H202" i="6"/>
  <c r="I202" i="6"/>
  <c r="D202" i="6"/>
  <c r="C202" i="6"/>
  <c r="C87" i="6"/>
  <c r="H87" i="6"/>
  <c r="I87" i="6"/>
  <c r="G87" i="6"/>
  <c r="F87" i="6"/>
  <c r="G95" i="6"/>
  <c r="H95" i="6"/>
  <c r="F95" i="6"/>
  <c r="C95" i="6"/>
  <c r="I95" i="6"/>
  <c r="G157" i="6"/>
  <c r="F157" i="6"/>
  <c r="H157" i="6"/>
  <c r="I157" i="6"/>
  <c r="C157" i="6"/>
  <c r="C204" i="6"/>
  <c r="F204" i="6"/>
  <c r="G204" i="6"/>
  <c r="H204" i="6"/>
  <c r="I204" i="6"/>
  <c r="G180" i="6"/>
  <c r="H180" i="6"/>
  <c r="I180" i="6"/>
  <c r="C180" i="6"/>
  <c r="F180" i="6"/>
  <c r="I138" i="6"/>
  <c r="F138" i="6"/>
  <c r="G138" i="6"/>
  <c r="C138" i="6"/>
  <c r="H138" i="6"/>
  <c r="D138" i="6"/>
  <c r="F121" i="6"/>
  <c r="H121" i="6"/>
  <c r="G121" i="6"/>
  <c r="I121" i="6"/>
  <c r="C121" i="6"/>
  <c r="H158" i="6"/>
  <c r="F158" i="6"/>
  <c r="C158" i="6"/>
  <c r="G158" i="6"/>
  <c r="I158" i="6"/>
  <c r="H167" i="6"/>
  <c r="C167" i="6"/>
  <c r="F167" i="6"/>
  <c r="G167" i="6"/>
  <c r="I167" i="6"/>
  <c r="F24" i="6"/>
  <c r="H24" i="6"/>
  <c r="G24" i="6"/>
  <c r="G101" i="6"/>
  <c r="H101" i="6"/>
  <c r="C101" i="6"/>
  <c r="I101" i="6"/>
  <c r="F101" i="6"/>
  <c r="C72" i="6"/>
  <c r="F72" i="6"/>
  <c r="G72" i="6"/>
  <c r="I72" i="6"/>
  <c r="H72" i="6"/>
  <c r="F197" i="6"/>
  <c r="C197" i="6"/>
  <c r="G197" i="6"/>
  <c r="H197" i="6"/>
  <c r="I197" i="6"/>
  <c r="C88" i="6"/>
  <c r="F88" i="6"/>
  <c r="H88" i="6"/>
  <c r="G88" i="6"/>
  <c r="I88" i="6"/>
  <c r="F152" i="6"/>
  <c r="H152" i="6"/>
  <c r="G152" i="6"/>
  <c r="C152" i="6"/>
  <c r="I152" i="6"/>
  <c r="C115" i="6"/>
  <c r="G115" i="6"/>
  <c r="F115" i="6"/>
  <c r="H115" i="6"/>
  <c r="I115" i="6"/>
  <c r="C37" i="6"/>
  <c r="I37" i="6"/>
  <c r="F37" i="6"/>
  <c r="G37" i="6"/>
  <c r="H37" i="6"/>
  <c r="C213" i="6"/>
  <c r="F213" i="6"/>
  <c r="G213" i="6"/>
  <c r="H213" i="6"/>
  <c r="I213" i="6"/>
  <c r="H69" i="6"/>
  <c r="I69" i="6"/>
  <c r="C69" i="6"/>
  <c r="D69" i="6"/>
  <c r="F69" i="6"/>
  <c r="G69" i="6"/>
  <c r="C106" i="6"/>
  <c r="D106" i="6"/>
  <c r="F106" i="6"/>
  <c r="H106" i="6"/>
  <c r="G106" i="6"/>
  <c r="I106" i="6"/>
  <c r="G93" i="6"/>
  <c r="H93" i="6"/>
  <c r="I93" i="6"/>
  <c r="C93" i="6"/>
  <c r="D93" i="6"/>
  <c r="F93" i="6"/>
  <c r="I135" i="6"/>
  <c r="C135" i="6"/>
  <c r="F135" i="6"/>
  <c r="G135" i="6"/>
  <c r="H135" i="6"/>
  <c r="F143" i="6"/>
  <c r="H143" i="6"/>
  <c r="C143" i="6"/>
  <c r="G143" i="6"/>
  <c r="I143" i="6"/>
  <c r="C145" i="6"/>
  <c r="I145" i="6"/>
  <c r="F145" i="6"/>
  <c r="G145" i="6"/>
  <c r="H145" i="6"/>
  <c r="H125" i="6"/>
  <c r="I125" i="6"/>
  <c r="C125" i="6"/>
  <c r="F125" i="6"/>
  <c r="G125" i="6"/>
  <c r="C165" i="6"/>
  <c r="H165" i="6"/>
  <c r="I165" i="6"/>
  <c r="D165" i="6"/>
  <c r="F165" i="6"/>
  <c r="G165" i="6"/>
  <c r="C90" i="6"/>
  <c r="D90" i="6"/>
  <c r="F90" i="6"/>
  <c r="I90" i="6"/>
  <c r="G90" i="6"/>
  <c r="H90" i="6"/>
  <c r="H122" i="6"/>
  <c r="C122" i="6"/>
  <c r="F122" i="6"/>
  <c r="G122" i="6"/>
  <c r="I122" i="6"/>
  <c r="D126" i="6"/>
  <c r="G126" i="6"/>
  <c r="F126" i="6"/>
  <c r="C126" i="6"/>
  <c r="H126" i="6"/>
  <c r="I126" i="6"/>
  <c r="C94" i="6"/>
  <c r="D94" i="6"/>
  <c r="G94" i="6"/>
  <c r="F94" i="6"/>
  <c r="H94" i="6"/>
  <c r="I94" i="6"/>
  <c r="F149" i="6"/>
  <c r="H149" i="6"/>
  <c r="C149" i="6"/>
  <c r="D149" i="6"/>
  <c r="G149" i="6"/>
  <c r="I149" i="6"/>
  <c r="G84" i="6"/>
  <c r="H84" i="6"/>
  <c r="I84" i="6"/>
  <c r="F84" i="6"/>
  <c r="C84" i="6"/>
  <c r="F18" i="6"/>
  <c r="G18" i="6"/>
  <c r="H18" i="6"/>
  <c r="H119" i="6"/>
  <c r="G119" i="6"/>
  <c r="I119" i="6"/>
  <c r="C119" i="6"/>
  <c r="F119" i="6"/>
  <c r="C120" i="6"/>
  <c r="D120" i="6"/>
  <c r="G120" i="6"/>
  <c r="F120" i="6"/>
  <c r="H120" i="6"/>
  <c r="I120" i="6"/>
  <c r="H112" i="6"/>
  <c r="I112" i="6"/>
  <c r="F112" i="6"/>
  <c r="G112" i="6"/>
  <c r="C112" i="6"/>
  <c r="C209" i="6"/>
  <c r="D209" i="6"/>
  <c r="F209" i="6"/>
  <c r="G209" i="6"/>
  <c r="H209" i="6"/>
  <c r="I209" i="6"/>
  <c r="C61" i="6"/>
  <c r="D61" i="6"/>
  <c r="F61" i="6"/>
  <c r="H61" i="6"/>
  <c r="G61" i="6"/>
  <c r="I61" i="6"/>
  <c r="F199" i="6"/>
  <c r="G199" i="6"/>
  <c r="H199" i="6"/>
  <c r="I199" i="6"/>
  <c r="C199" i="6"/>
  <c r="G75" i="6"/>
  <c r="H75" i="6"/>
  <c r="C75" i="6"/>
  <c r="F75" i="6"/>
  <c r="I75" i="6"/>
  <c r="F184" i="6"/>
  <c r="G184" i="6"/>
  <c r="H184" i="6"/>
  <c r="I184" i="6"/>
  <c r="C184" i="6"/>
  <c r="C43" i="6"/>
  <c r="F43" i="6"/>
  <c r="H43" i="6"/>
  <c r="G43" i="6"/>
  <c r="I43" i="6"/>
  <c r="I144" i="6"/>
  <c r="F144" i="6"/>
  <c r="G144" i="6"/>
  <c r="H144" i="6"/>
  <c r="C144" i="6"/>
  <c r="H132" i="6"/>
  <c r="I132" i="6"/>
  <c r="C132" i="6"/>
  <c r="F132" i="6"/>
  <c r="G132" i="6"/>
  <c r="I147" i="6"/>
  <c r="C147" i="6"/>
  <c r="F147" i="6"/>
  <c r="G147" i="6"/>
  <c r="H147" i="6"/>
  <c r="C172" i="6"/>
  <c r="F172" i="6"/>
  <c r="G172" i="6"/>
  <c r="H172" i="6"/>
  <c r="I172" i="6"/>
  <c r="F171" i="6"/>
  <c r="G171" i="6"/>
  <c r="H171" i="6"/>
  <c r="I171" i="6"/>
  <c r="C171" i="6"/>
  <c r="G107" i="6"/>
  <c r="H107" i="6"/>
  <c r="C107" i="6"/>
  <c r="F107" i="6"/>
  <c r="I107" i="6"/>
  <c r="F208" i="6"/>
  <c r="G208" i="6"/>
  <c r="H208" i="6"/>
  <c r="I208" i="6"/>
  <c r="C208" i="6"/>
  <c r="C8" i="6"/>
  <c r="E8" i="6"/>
  <c r="C159" i="6"/>
  <c r="F159" i="6"/>
  <c r="G159" i="6"/>
  <c r="H159" i="6"/>
  <c r="I159" i="6"/>
  <c r="C79" i="6"/>
  <c r="F79" i="6"/>
  <c r="H79" i="6"/>
  <c r="G79" i="6"/>
  <c r="I79" i="6"/>
  <c r="C138" i="2"/>
  <c r="E138" i="2" s="1"/>
  <c r="F138" i="2" s="1"/>
  <c r="D135" i="6" s="1"/>
  <c r="C110" i="2"/>
  <c r="E110" i="2" s="1"/>
  <c r="F110" i="2" s="1"/>
  <c r="D107" i="6" s="1"/>
  <c r="E185" i="2"/>
  <c r="F185" i="2" s="1"/>
  <c r="D182" i="6" s="1"/>
  <c r="E65" i="2"/>
  <c r="F65" i="2" s="1"/>
  <c r="D62" i="6" s="1"/>
  <c r="C160" i="2"/>
  <c r="C80" i="2"/>
  <c r="E80" i="2" s="1"/>
  <c r="F80" i="2" s="1"/>
  <c r="D77" i="6" s="1"/>
  <c r="C68" i="2"/>
  <c r="E68" i="2" s="1"/>
  <c r="F68" i="2" s="1"/>
  <c r="D65" i="6" s="1"/>
  <c r="E124" i="2"/>
  <c r="F124" i="2" s="1"/>
  <c r="D121" i="6" s="1"/>
  <c r="C182" i="2"/>
  <c r="E182" i="2" s="1"/>
  <c r="F182" i="2" s="1"/>
  <c r="D179" i="6" s="1"/>
  <c r="C148" i="2"/>
  <c r="C31" i="2"/>
  <c r="E31" i="2" s="1"/>
  <c r="F31" i="2" s="1"/>
  <c r="C163" i="2"/>
  <c r="E163" i="2" s="1"/>
  <c r="F163" i="2" s="1"/>
  <c r="D160" i="6" s="1"/>
  <c r="C178" i="2"/>
  <c r="E178" i="2" s="1"/>
  <c r="F178" i="2" s="1"/>
  <c r="D175" i="6" s="1"/>
  <c r="C162" i="2"/>
  <c r="E162" i="2" s="1"/>
  <c r="F162" i="2" s="1"/>
  <c r="D159" i="6" s="1"/>
  <c r="C53" i="2"/>
  <c r="C157" i="2"/>
  <c r="E157" i="2" s="1"/>
  <c r="F157" i="2" s="1"/>
  <c r="D154" i="6" s="1"/>
  <c r="C188" i="2"/>
  <c r="E188" i="2" s="1"/>
  <c r="F188" i="2" s="1"/>
  <c r="D185" i="6" s="1"/>
  <c r="E197" i="2"/>
  <c r="F197" i="2" s="1"/>
  <c r="D194" i="6" s="1"/>
  <c r="C54" i="2"/>
  <c r="E54" i="2" s="1"/>
  <c r="F54" i="2" s="1"/>
  <c r="D51" i="6" s="1"/>
  <c r="C150" i="2"/>
  <c r="E150" i="2" s="1"/>
  <c r="F150" i="2" s="1"/>
  <c r="D147" i="6" s="1"/>
  <c r="C42" i="2"/>
  <c r="E42" i="2" s="1"/>
  <c r="F42" i="2" s="1"/>
  <c r="D39" i="6" s="1"/>
  <c r="C170" i="2"/>
  <c r="E170" i="2" s="1"/>
  <c r="F170" i="2" s="1"/>
  <c r="D167" i="6" s="1"/>
  <c r="C78" i="2"/>
  <c r="E78" i="2" s="1"/>
  <c r="F78" i="2" s="1"/>
  <c r="D75" i="6" s="1"/>
  <c r="C142" i="2"/>
  <c r="E142" i="2" s="1"/>
  <c r="F142" i="2" s="1"/>
  <c r="D139" i="6" s="1"/>
  <c r="C149" i="2"/>
  <c r="C52" i="2"/>
  <c r="E52" i="2" s="1"/>
  <c r="F52" i="2" s="1"/>
  <c r="D49" i="6" s="1"/>
  <c r="C101" i="2"/>
  <c r="E101" i="2" s="1"/>
  <c r="F101" i="2" s="1"/>
  <c r="D98" i="6" s="1"/>
  <c r="C40" i="2"/>
  <c r="E40" i="2" s="1"/>
  <c r="F40" i="2" s="1"/>
  <c r="D37" i="6" s="1"/>
  <c r="C139" i="2"/>
  <c r="E139" i="2" s="1"/>
  <c r="F139" i="2" s="1"/>
  <c r="D136" i="6" s="1"/>
  <c r="C67" i="2"/>
  <c r="E67" i="2" s="1"/>
  <c r="F67" i="2" s="1"/>
  <c r="D64" i="6" s="1"/>
  <c r="C131" i="2"/>
  <c r="E131" i="2" s="1"/>
  <c r="F131" i="2" s="1"/>
  <c r="D128" i="6" s="1"/>
  <c r="C34" i="2"/>
  <c r="E34" i="2" s="1"/>
  <c r="F34" i="2" s="1"/>
  <c r="D30" i="6" s="1"/>
  <c r="C71" i="2"/>
  <c r="E71" i="2" s="1"/>
  <c r="F71" i="2" s="1"/>
  <c r="D68" i="6" s="1"/>
  <c r="C56" i="2"/>
  <c r="E56" i="2" s="1"/>
  <c r="F56" i="2" s="1"/>
  <c r="D53" i="6" s="1"/>
  <c r="E161" i="2"/>
  <c r="F161" i="2" s="1"/>
  <c r="D158" i="6" s="1"/>
  <c r="C50" i="2"/>
  <c r="E50" i="2" s="1"/>
  <c r="F50" i="2" s="1"/>
  <c r="D47" i="6" s="1"/>
  <c r="C38" i="2"/>
  <c r="E38" i="2" s="1"/>
  <c r="F38" i="2" s="1"/>
  <c r="D34" i="6" s="1"/>
  <c r="C70" i="2"/>
  <c r="E70" i="2" s="1"/>
  <c r="F70" i="2" s="1"/>
  <c r="D67" i="6" s="1"/>
  <c r="C102" i="2"/>
  <c r="E102" i="2" s="1"/>
  <c r="F102" i="2" s="1"/>
  <c r="D99" i="6" s="1"/>
  <c r="C134" i="2"/>
  <c r="E134" i="2" s="1"/>
  <c r="F134" i="2" s="1"/>
  <c r="D131" i="6" s="1"/>
  <c r="C166" i="2"/>
  <c r="E166" i="2" s="1"/>
  <c r="F166" i="2" s="1"/>
  <c r="D163" i="6" s="1"/>
  <c r="C198" i="2"/>
  <c r="E198" i="2" s="1"/>
  <c r="F198" i="2" s="1"/>
  <c r="D195" i="6" s="1"/>
  <c r="C66" i="2"/>
  <c r="E66" i="2" s="1"/>
  <c r="F66" i="2" s="1"/>
  <c r="D63" i="6" s="1"/>
  <c r="C194" i="2"/>
  <c r="E194" i="2" s="1"/>
  <c r="F194" i="2" s="1"/>
  <c r="D191" i="6" s="1"/>
  <c r="C58" i="2"/>
  <c r="E58" i="2" s="1"/>
  <c r="F58" i="2" s="1"/>
  <c r="D55" i="6" s="1"/>
  <c r="C90" i="2"/>
  <c r="E90" i="2" s="1"/>
  <c r="F90" i="2" s="1"/>
  <c r="D87" i="6" s="1"/>
  <c r="C122" i="2"/>
  <c r="E122" i="2" s="1"/>
  <c r="F122" i="2" s="1"/>
  <c r="D119" i="6" s="1"/>
  <c r="C154" i="2"/>
  <c r="E154" i="2" s="1"/>
  <c r="F154" i="2" s="1"/>
  <c r="D151" i="6" s="1"/>
  <c r="C186" i="2"/>
  <c r="E186" i="2" s="1"/>
  <c r="F186" i="2" s="1"/>
  <c r="D183" i="6" s="1"/>
  <c r="C146" i="2"/>
  <c r="E146" i="2" s="1"/>
  <c r="F146" i="2" s="1"/>
  <c r="D143" i="6" s="1"/>
  <c r="C62" i="2"/>
  <c r="E62" i="2" s="1"/>
  <c r="F62" i="2" s="1"/>
  <c r="D59" i="6" s="1"/>
  <c r="C94" i="2"/>
  <c r="E94" i="2" s="1"/>
  <c r="F94" i="2" s="1"/>
  <c r="D91" i="6" s="1"/>
  <c r="C126" i="2"/>
  <c r="E126" i="2" s="1"/>
  <c r="F126" i="2" s="1"/>
  <c r="D123" i="6" s="1"/>
  <c r="C158" i="2"/>
  <c r="E158" i="2" s="1"/>
  <c r="F158" i="2" s="1"/>
  <c r="D155" i="6" s="1"/>
  <c r="C190" i="2"/>
  <c r="E190" i="2" s="1"/>
  <c r="F190" i="2" s="1"/>
  <c r="D187" i="6" s="1"/>
  <c r="C184" i="2"/>
  <c r="C200" i="2"/>
  <c r="E200" i="2" s="1"/>
  <c r="F200" i="2" s="1"/>
  <c r="D197" i="6" s="1"/>
  <c r="C41" i="2"/>
  <c r="E41" i="2" s="1"/>
  <c r="F41" i="2" s="1"/>
  <c r="D38" i="6" s="1"/>
  <c r="C113" i="2"/>
  <c r="C130" i="2"/>
  <c r="E130" i="2" s="1"/>
  <c r="F130" i="2" s="1"/>
  <c r="D127" i="6" s="1"/>
  <c r="C74" i="2"/>
  <c r="E74" i="2" s="1"/>
  <c r="F74" i="2" s="1"/>
  <c r="D71" i="6" s="1"/>
  <c r="C174" i="2"/>
  <c r="E174" i="2" s="1"/>
  <c r="F174" i="2" s="1"/>
  <c r="D171" i="6" s="1"/>
  <c r="E173" i="2"/>
  <c r="F173" i="2" s="1"/>
  <c r="D170" i="6" s="1"/>
  <c r="C137" i="2"/>
  <c r="C127" i="2"/>
  <c r="E127" i="2" s="1"/>
  <c r="F127" i="2" s="1"/>
  <c r="D124" i="6" s="1"/>
  <c r="C87" i="2"/>
  <c r="E87" i="2" s="1"/>
  <c r="F87" i="2" s="1"/>
  <c r="D84" i="6" s="1"/>
  <c r="C99" i="2"/>
  <c r="C199" i="2"/>
  <c r="E199" i="2" s="1"/>
  <c r="F199" i="2" s="1"/>
  <c r="D196" i="6" s="1"/>
  <c r="C128" i="2"/>
  <c r="E128" i="2" s="1"/>
  <c r="F128" i="2" s="1"/>
  <c r="D125" i="6" s="1"/>
  <c r="C209" i="2"/>
  <c r="C208" i="2"/>
  <c r="E208" i="2" s="1"/>
  <c r="F208" i="2" s="1"/>
  <c r="D205" i="6" s="1"/>
  <c r="C98" i="2"/>
  <c r="E98" i="2" s="1"/>
  <c r="F98" i="2" s="1"/>
  <c r="D95" i="6" s="1"/>
  <c r="E77" i="2"/>
  <c r="F77" i="2" s="1"/>
  <c r="D74" i="6" s="1"/>
  <c r="C32" i="2"/>
  <c r="E32" i="2" s="1"/>
  <c r="F32" i="2" s="1"/>
  <c r="D28" i="6" s="1"/>
  <c r="C89" i="2"/>
  <c r="C95" i="2"/>
  <c r="E95" i="2" s="1"/>
  <c r="F95" i="2" s="1"/>
  <c r="D92" i="6" s="1"/>
  <c r="C61" i="2"/>
  <c r="E61" i="2" s="1"/>
  <c r="F61" i="2" s="1"/>
  <c r="D58" i="6" s="1"/>
  <c r="C88" i="2"/>
  <c r="C45" i="2"/>
  <c r="E45" i="2" s="1"/>
  <c r="F45" i="2" s="1"/>
  <c r="D42" i="6" s="1"/>
  <c r="C82" i="2"/>
  <c r="E82" i="2" s="1"/>
  <c r="F82" i="2" s="1"/>
  <c r="D79" i="6" s="1"/>
  <c r="C108" i="2"/>
  <c r="E108" i="2" s="1"/>
  <c r="F108" i="2" s="1"/>
  <c r="D105" i="6" s="1"/>
  <c r="C181" i="2"/>
  <c r="E181" i="2" s="1"/>
  <c r="F181" i="2" s="1"/>
  <c r="D178" i="6" s="1"/>
  <c r="C203" i="2"/>
  <c r="E203" i="2" s="1"/>
  <c r="F203" i="2" s="1"/>
  <c r="D200" i="6" s="1"/>
  <c r="C63" i="2"/>
  <c r="E63" i="2" s="1"/>
  <c r="F63" i="2" s="1"/>
  <c r="D60" i="6" s="1"/>
  <c r="C104" i="2"/>
  <c r="E104" i="2" s="1"/>
  <c r="F104" i="2" s="1"/>
  <c r="D101" i="6" s="1"/>
  <c r="C189" i="2"/>
  <c r="E189" i="2" s="1"/>
  <c r="F189" i="2" s="1"/>
  <c r="D186" i="6" s="1"/>
  <c r="C144" i="2"/>
  <c r="E144" i="2" s="1"/>
  <c r="F144" i="2" s="1"/>
  <c r="D141" i="6" s="1"/>
  <c r="C169" i="2"/>
  <c r="E169" i="2" s="1"/>
  <c r="F169" i="2" s="1"/>
  <c r="D166" i="6" s="1"/>
  <c r="C49" i="2"/>
  <c r="E49" i="2" s="1"/>
  <c r="F49" i="2" s="1"/>
  <c r="D46" i="6" s="1"/>
  <c r="C114" i="2"/>
  <c r="E114" i="2" s="1"/>
  <c r="F114" i="2" s="1"/>
  <c r="D111" i="6" s="1"/>
  <c r="C86" i="2"/>
  <c r="E86" i="2" s="1"/>
  <c r="F86" i="2" s="1"/>
  <c r="D83" i="6" s="1"/>
  <c r="C118" i="2"/>
  <c r="E118" i="2" s="1"/>
  <c r="F118" i="2" s="1"/>
  <c r="D115" i="6" s="1"/>
  <c r="C106" i="2"/>
  <c r="E106" i="2" s="1"/>
  <c r="F106" i="2" s="1"/>
  <c r="D103" i="6" s="1"/>
  <c r="C46" i="2"/>
  <c r="E46" i="2" s="1"/>
  <c r="F46" i="2" s="1"/>
  <c r="D43" i="6" s="1"/>
  <c r="C120" i="2"/>
  <c r="E120" i="2" s="1"/>
  <c r="F120" i="2" s="1"/>
  <c r="D117" i="6" s="1"/>
  <c r="C100" i="2"/>
  <c r="E125" i="2"/>
  <c r="F125" i="2" s="1"/>
  <c r="D122" i="6" s="1"/>
  <c r="C85" i="2"/>
  <c r="E85" i="2" s="1"/>
  <c r="F85" i="2" s="1"/>
  <c r="D82" i="6" s="1"/>
  <c r="C167" i="2"/>
  <c r="E167" i="2" s="1"/>
  <c r="F167" i="2" s="1"/>
  <c r="D164" i="6" s="1"/>
  <c r="C43" i="2"/>
  <c r="E43" i="2" s="1"/>
  <c r="F43" i="2" s="1"/>
  <c r="D40" i="6" s="1"/>
  <c r="C75" i="2"/>
  <c r="C107" i="2"/>
  <c r="E107" i="2" s="1"/>
  <c r="F107" i="2" s="1"/>
  <c r="D104" i="6" s="1"/>
  <c r="C171" i="2"/>
  <c r="E171" i="2" s="1"/>
  <c r="F171" i="2" s="1"/>
  <c r="D168" i="6" s="1"/>
  <c r="C119" i="2"/>
  <c r="E119" i="2" s="1"/>
  <c r="F119" i="2" s="1"/>
  <c r="D116" i="6" s="1"/>
  <c r="E159" i="2"/>
  <c r="F159" i="2" s="1"/>
  <c r="D156" i="6" s="1"/>
  <c r="C191" i="2"/>
  <c r="E191" i="2" s="1"/>
  <c r="F191" i="2" s="1"/>
  <c r="D188" i="6" s="1"/>
  <c r="C30" i="2"/>
  <c r="E30" i="2" s="1"/>
  <c r="F30" i="2" s="1"/>
  <c r="C35" i="2"/>
  <c r="E35" i="2" s="1"/>
  <c r="F35" i="2" s="1"/>
  <c r="D32" i="6" s="1"/>
  <c r="C195" i="2"/>
  <c r="E195" i="2" s="1"/>
  <c r="F195" i="2" s="1"/>
  <c r="D192" i="6" s="1"/>
  <c r="C216" i="2"/>
  <c r="E216" i="2" s="1"/>
  <c r="F216" i="2" s="1"/>
  <c r="D213" i="6" s="1"/>
  <c r="C103" i="2"/>
  <c r="E103" i="2" s="1"/>
  <c r="F103" i="2" s="1"/>
  <c r="D100" i="6" s="1"/>
  <c r="C215" i="2"/>
  <c r="E215" i="2" s="1"/>
  <c r="F215" i="2" s="1"/>
  <c r="D212" i="6" s="1"/>
  <c r="C214" i="2"/>
  <c r="E214" i="2" s="1"/>
  <c r="F214" i="2" s="1"/>
  <c r="D211" i="6" s="1"/>
  <c r="C59" i="2"/>
  <c r="E59" i="2" s="1"/>
  <c r="F59" i="2" s="1"/>
  <c r="D56" i="6" s="1"/>
  <c r="C91" i="2"/>
  <c r="E91" i="2" s="1"/>
  <c r="F91" i="2" s="1"/>
  <c r="D88" i="6" s="1"/>
  <c r="C155" i="2"/>
  <c r="E155" i="2" s="1"/>
  <c r="F155" i="2" s="1"/>
  <c r="D152" i="6" s="1"/>
  <c r="C187" i="2"/>
  <c r="E187" i="2" s="1"/>
  <c r="F187" i="2" s="1"/>
  <c r="D184" i="6" s="1"/>
  <c r="C55" i="2"/>
  <c r="E55" i="2" s="1"/>
  <c r="F55" i="2" s="1"/>
  <c r="D52" i="6" s="1"/>
  <c r="C183" i="2"/>
  <c r="C202" i="2"/>
  <c r="E202" i="2" s="1"/>
  <c r="F202" i="2" s="1"/>
  <c r="D199" i="6" s="1"/>
  <c r="C47" i="2"/>
  <c r="E47" i="2" s="1"/>
  <c r="F47" i="2" s="1"/>
  <c r="D44" i="6" s="1"/>
  <c r="C79" i="2"/>
  <c r="E79" i="2" s="1"/>
  <c r="F79" i="2" s="1"/>
  <c r="D76" i="6" s="1"/>
  <c r="C111" i="2"/>
  <c r="E111" i="2" s="1"/>
  <c r="F111" i="2" s="1"/>
  <c r="D108" i="6" s="1"/>
  <c r="C143" i="2"/>
  <c r="E143" i="2" s="1"/>
  <c r="F143" i="2" s="1"/>
  <c r="D140" i="6" s="1"/>
  <c r="C175" i="2"/>
  <c r="E175" i="2" s="1"/>
  <c r="F175" i="2" s="1"/>
  <c r="D172" i="6" s="1"/>
  <c r="C207" i="2"/>
  <c r="C210" i="2"/>
  <c r="E210" i="2" s="1"/>
  <c r="F210" i="2" s="1"/>
  <c r="D207" i="6" s="1"/>
  <c r="C151" i="2"/>
  <c r="E151" i="2" s="1"/>
  <c r="F151" i="2" s="1"/>
  <c r="D148" i="6" s="1"/>
  <c r="C206" i="2"/>
  <c r="E206" i="2" s="1"/>
  <c r="F206" i="2" s="1"/>
  <c r="D203" i="6" s="1"/>
  <c r="C51" i="2"/>
  <c r="E51" i="2" s="1"/>
  <c r="F51" i="2" s="1"/>
  <c r="D48" i="6" s="1"/>
  <c r="C83" i="2"/>
  <c r="E83" i="2" s="1"/>
  <c r="F83" i="2" s="1"/>
  <c r="D80" i="6" s="1"/>
  <c r="C115" i="2"/>
  <c r="E115" i="2" s="1"/>
  <c r="F115" i="2" s="1"/>
  <c r="D112" i="6" s="1"/>
  <c r="C147" i="2"/>
  <c r="C179" i="2"/>
  <c r="E179" i="2" s="1"/>
  <c r="F179" i="2" s="1"/>
  <c r="D176" i="6" s="1"/>
  <c r="C211" i="2"/>
  <c r="E211" i="2" s="1"/>
  <c r="F211" i="2" s="1"/>
  <c r="D208" i="6" s="1"/>
  <c r="C39" i="2"/>
  <c r="E39" i="2" s="1"/>
  <c r="F39" i="2" s="1"/>
  <c r="D36" i="6" s="1"/>
  <c r="C135" i="2"/>
  <c r="E135" i="2" s="1"/>
  <c r="F135" i="2" s="1"/>
  <c r="D132" i="6" s="1"/>
  <c r="C213" i="2"/>
  <c r="E213" i="2" s="1"/>
  <c r="F213" i="2" s="1"/>
  <c r="D210" i="6" s="1"/>
  <c r="E172" i="2"/>
  <c r="F172" i="2" s="1"/>
  <c r="D169" i="6" s="1"/>
  <c r="C6" i="6"/>
  <c r="F12" i="8"/>
  <c r="F13" i="8"/>
  <c r="F14" i="8"/>
  <c r="C21" i="10"/>
  <c r="I10" i="6" l="1"/>
  <c r="I11" i="6"/>
  <c r="D29" i="6"/>
  <c r="D27" i="6"/>
  <c r="D35" i="6"/>
  <c r="D31" i="6"/>
  <c r="E75" i="2"/>
  <c r="F75" i="2" s="1"/>
  <c r="D72" i="6" s="1"/>
  <c r="E148" i="2"/>
  <c r="F148" i="2" s="1"/>
  <c r="D145" i="6" s="1"/>
  <c r="E137" i="2"/>
  <c r="F137" i="2" s="1"/>
  <c r="D134" i="6" s="1"/>
  <c r="E209" i="2"/>
  <c r="F209" i="2" s="1"/>
  <c r="D206" i="6" s="1"/>
  <c r="E184" i="2"/>
  <c r="F184" i="2" s="1"/>
  <c r="D181" i="6" s="1"/>
  <c r="E207" i="2"/>
  <c r="F207" i="2" s="1"/>
  <c r="D204" i="6" s="1"/>
  <c r="E149" i="2"/>
  <c r="F149" i="2" s="1"/>
  <c r="D146" i="6" s="1"/>
  <c r="E53" i="2"/>
  <c r="F53" i="2" s="1"/>
  <c r="D50" i="6" s="1"/>
  <c r="E113" i="2"/>
  <c r="F113" i="2" s="1"/>
  <c r="D110" i="6" s="1"/>
  <c r="E100" i="2"/>
  <c r="F100" i="2" s="1"/>
  <c r="D97" i="6" s="1"/>
  <c r="E160" i="2"/>
  <c r="F160" i="2" s="1"/>
  <c r="D157" i="6" s="1"/>
  <c r="E88" i="2"/>
  <c r="F88" i="2" s="1"/>
  <c r="D85" i="6" s="1"/>
  <c r="E99" i="2"/>
  <c r="F99" i="2" s="1"/>
  <c r="D96" i="6" s="1"/>
  <c r="E89" i="2"/>
  <c r="F89" i="2" s="1"/>
  <c r="D86" i="6" s="1"/>
  <c r="E147" i="2"/>
  <c r="F147" i="2" s="1"/>
  <c r="D144" i="6" s="1"/>
  <c r="E183" i="2"/>
  <c r="F183" i="2" s="1"/>
  <c r="D180" i="6" s="1"/>
  <c r="F10" i="2"/>
  <c r="F13" i="2"/>
  <c r="F14" i="2"/>
  <c r="F15" i="2"/>
  <c r="D10" i="6" l="1"/>
  <c r="D11" i="6"/>
  <c r="D9" i="9"/>
  <c r="D9" i="7"/>
  <c r="B11" i="2"/>
  <c r="B10" i="4"/>
  <c r="B9" i="4"/>
  <c r="F7" i="6" s="1"/>
  <c r="B10" i="9"/>
  <c r="B10" i="2"/>
  <c r="A12" i="7"/>
  <c r="A12" i="9"/>
  <c r="A12" i="2"/>
  <c r="B12" i="2"/>
  <c r="B12" i="9"/>
  <c r="B11" i="8"/>
  <c r="A10" i="7"/>
  <c r="B8" i="4"/>
  <c r="F6" i="6" s="1"/>
  <c r="B9" i="9"/>
  <c r="B9" i="7"/>
  <c r="C11" i="8" l="1"/>
  <c r="E11" i="8" s="1"/>
  <c r="F11" i="8" s="1"/>
  <c r="I9" i="6" s="1"/>
  <c r="C23" i="6"/>
  <c r="C24" i="6"/>
  <c r="C18" i="6"/>
  <c r="C26" i="6"/>
  <c r="C25" i="6"/>
  <c r="F8" i="6"/>
  <c r="D6" i="6"/>
  <c r="C17" i="6"/>
  <c r="C14" i="6"/>
  <c r="A17" i="3" a="1"/>
  <c r="A17" i="3" s="1"/>
  <c r="B20" i="3" a="1"/>
  <c r="B20" i="3" s="1"/>
  <c r="C21" i="2"/>
  <c r="E21" i="2" s="1"/>
  <c r="F21" i="2" s="1"/>
  <c r="C22" i="2"/>
  <c r="E22" i="2" s="1"/>
  <c r="F22" i="2" s="1"/>
  <c r="D18" i="6" s="1"/>
  <c r="B26" i="3" a="1"/>
  <c r="B26" i="3" s="1"/>
  <c r="C28" i="2"/>
  <c r="C29" i="2"/>
  <c r="C11" i="2"/>
  <c r="E11" i="2" s="1"/>
  <c r="F11" i="2" s="1"/>
  <c r="D7" i="6" s="1"/>
  <c r="A20" i="3" a="1"/>
  <c r="A20" i="3" s="1"/>
  <c r="C12" i="2"/>
  <c r="E12" i="2" s="1"/>
  <c r="F12" i="2" s="1"/>
  <c r="B24" i="3" a="1"/>
  <c r="B24" i="3" s="1"/>
  <c r="C26" i="2"/>
  <c r="E26" i="2" s="1"/>
  <c r="F26" i="2" s="1"/>
  <c r="C24" i="2"/>
  <c r="E24" i="2" s="1"/>
  <c r="F24" i="2" s="1"/>
  <c r="C27" i="2"/>
  <c r="A26" i="3" a="1"/>
  <c r="A26" i="3" s="1"/>
  <c r="A24" i="3" a="1"/>
  <c r="A24" i="3" s="1"/>
  <c r="B17" i="3" a="1"/>
  <c r="B17" i="3" s="1"/>
  <c r="C20" i="2"/>
  <c r="E20" i="2" s="1"/>
  <c r="F20" i="2" s="1"/>
  <c r="C17" i="2"/>
  <c r="E17" i="2" s="1"/>
  <c r="F17" i="2" s="1"/>
  <c r="C18" i="2"/>
  <c r="E18" i="2" s="1"/>
  <c r="F18" i="2" s="1"/>
  <c r="J6" i="6"/>
  <c r="C16" i="8"/>
  <c r="E16" i="8" s="1"/>
  <c r="F16" i="8" s="1"/>
  <c r="C20" i="8"/>
  <c r="E20" i="8" s="1"/>
  <c r="F20" i="8" s="1"/>
  <c r="C19" i="8"/>
  <c r="E19" i="8" s="1"/>
  <c r="F19" i="8" s="1"/>
  <c r="C17" i="8"/>
  <c r="E17" i="8" s="1"/>
  <c r="F17" i="8" s="1"/>
  <c r="I14" i="6" s="1"/>
  <c r="C23" i="8"/>
  <c r="E23" i="8" s="1"/>
  <c r="F23" i="8" s="1"/>
  <c r="C21" i="8"/>
  <c r="E21" i="8" s="1"/>
  <c r="F21" i="8" s="1"/>
  <c r="C29" i="8"/>
  <c r="E29" i="8" s="1"/>
  <c r="F29" i="8" s="1"/>
  <c r="C28" i="8"/>
  <c r="E28" i="8" s="1"/>
  <c r="F28" i="8" s="1"/>
  <c r="C27" i="8"/>
  <c r="E27" i="8" s="1"/>
  <c r="F27" i="8" s="1"/>
  <c r="C25" i="8"/>
  <c r="E25" i="8" s="1"/>
  <c r="F25" i="8" s="1"/>
  <c r="C26" i="8"/>
  <c r="E26" i="8" s="1"/>
  <c r="F26" i="8" s="1"/>
  <c r="A9" i="8"/>
  <c r="A19" i="7"/>
  <c r="A19" i="2"/>
  <c r="A18" i="5"/>
  <c r="A19" i="9"/>
  <c r="A18" i="4"/>
  <c r="A18" i="8"/>
  <c r="A11" i="5"/>
  <c r="A24" i="5"/>
  <c r="A25" i="9"/>
  <c r="A25" i="2"/>
  <c r="A24" i="8"/>
  <c r="A24" i="4"/>
  <c r="A25" i="7"/>
  <c r="A10" i="4"/>
  <c r="A22" i="8"/>
  <c r="A23" i="2"/>
  <c r="A23" i="9"/>
  <c r="A22" i="4"/>
  <c r="A23" i="7"/>
  <c r="A22" i="5"/>
  <c r="B8" i="8"/>
  <c r="C8" i="8" s="1"/>
  <c r="E8" i="8" s="1"/>
  <c r="F8" i="8" s="1"/>
  <c r="B16" i="2"/>
  <c r="C16" i="2" s="1"/>
  <c r="E16" i="2" s="1"/>
  <c r="F16" i="2" s="1"/>
  <c r="B16" i="9"/>
  <c r="B15" i="5"/>
  <c r="B16" i="7"/>
  <c r="H14" i="6" s="1"/>
  <c r="B15" i="4"/>
  <c r="B15" i="8"/>
  <c r="C15" i="8" s="1"/>
  <c r="E15" i="8" s="1"/>
  <c r="F15" i="8" s="1"/>
  <c r="B11" i="5"/>
  <c r="G9" i="6" s="1"/>
  <c r="B24" i="5"/>
  <c r="B25" i="9"/>
  <c r="B24" i="4"/>
  <c r="B25" i="7"/>
  <c r="H23" i="6" s="1"/>
  <c r="B25" i="2"/>
  <c r="C25" i="2" s="1"/>
  <c r="E25" i="2" s="1"/>
  <c r="F25" i="2" s="1"/>
  <c r="B24" i="8"/>
  <c r="C24" i="8" s="1"/>
  <c r="E24" i="8" s="1"/>
  <c r="F24" i="8" s="1"/>
  <c r="A8" i="5"/>
  <c r="A15" i="8"/>
  <c r="A15" i="4"/>
  <c r="A16" i="7"/>
  <c r="A16" i="2"/>
  <c r="A15" i="5"/>
  <c r="A16" i="9"/>
  <c r="B19" i="2"/>
  <c r="C19" i="2" s="1"/>
  <c r="E19" i="2" s="1"/>
  <c r="F19" i="2" s="1"/>
  <c r="B19" i="9"/>
  <c r="B18" i="4"/>
  <c r="B18" i="8"/>
  <c r="C18" i="8" s="1"/>
  <c r="E18" i="8" s="1"/>
  <c r="F18" i="8" s="1"/>
  <c r="B18" i="5"/>
  <c r="B19" i="7"/>
  <c r="H17" i="6" s="1"/>
  <c r="B10" i="5"/>
  <c r="B23" i="9"/>
  <c r="B22" i="4"/>
  <c r="B22" i="8"/>
  <c r="C22" i="8" s="1"/>
  <c r="E22" i="8" s="1"/>
  <c r="F22" i="8" s="1"/>
  <c r="B22" i="5"/>
  <c r="B23" i="7"/>
  <c r="B23" i="2"/>
  <c r="C23" i="2" s="1"/>
  <c r="E23" i="2" s="1"/>
  <c r="F23" i="2" s="1"/>
  <c r="B9" i="8"/>
  <c r="B9" i="5"/>
  <c r="A9" i="9"/>
  <c r="A10" i="2"/>
  <c r="B11" i="4"/>
  <c r="F9" i="6" s="1"/>
  <c r="B12" i="7"/>
  <c r="H10" i="6" s="1"/>
  <c r="B10" i="8"/>
  <c r="A9" i="4"/>
  <c r="B11" i="9"/>
  <c r="A8" i="8"/>
  <c r="A10" i="8"/>
  <c r="B10" i="7"/>
  <c r="H6" i="6" s="1"/>
  <c r="A11" i="8"/>
  <c r="A11" i="4"/>
  <c r="A11" i="9"/>
  <c r="A8" i="4"/>
  <c r="A9" i="7"/>
  <c r="A9" i="5"/>
  <c r="A10" i="9"/>
  <c r="B11" i="7"/>
  <c r="H9" i="6" s="1"/>
  <c r="A11" i="2"/>
  <c r="A10" i="5"/>
  <c r="A11" i="7"/>
  <c r="I18" i="6" l="1"/>
  <c r="I25" i="6"/>
  <c r="D17" i="6"/>
  <c r="I23" i="6"/>
  <c r="D14" i="6"/>
  <c r="D8" i="6"/>
  <c r="D9" i="6"/>
  <c r="H7" i="6"/>
  <c r="J194" i="6"/>
  <c r="J145" i="6"/>
  <c r="J72" i="6"/>
  <c r="I26" i="6"/>
  <c r="I27" i="6"/>
  <c r="J53" i="6"/>
  <c r="J155" i="6"/>
  <c r="J159" i="6"/>
  <c r="J54" i="6"/>
  <c r="J197" i="6"/>
  <c r="J152" i="6"/>
  <c r="J154" i="6"/>
  <c r="J95" i="6"/>
  <c r="J193" i="6"/>
  <c r="J40" i="6"/>
  <c r="J86" i="6"/>
  <c r="J107" i="6"/>
  <c r="J187" i="6"/>
  <c r="J9" i="6"/>
  <c r="J103" i="6"/>
  <c r="J57" i="6"/>
  <c r="J98" i="6"/>
  <c r="J51" i="6"/>
  <c r="J128" i="6"/>
  <c r="J153" i="6"/>
  <c r="J139" i="6"/>
  <c r="I24" i="6"/>
  <c r="J202" i="6"/>
  <c r="J150" i="6"/>
  <c r="J34" i="6"/>
  <c r="J118" i="6"/>
  <c r="J44" i="6"/>
  <c r="I17" i="6"/>
  <c r="J176" i="6"/>
  <c r="J151" i="6"/>
  <c r="J49" i="6"/>
  <c r="J109" i="6"/>
  <c r="J129" i="6"/>
  <c r="J29" i="6"/>
  <c r="G12" i="6"/>
  <c r="H12" i="6"/>
  <c r="J12" i="6"/>
  <c r="D12" i="6"/>
  <c r="E12" i="6"/>
  <c r="I12" i="6"/>
  <c r="C12" i="6"/>
  <c r="F12" i="6"/>
  <c r="J211" i="6"/>
  <c r="J207" i="6"/>
  <c r="J74" i="6"/>
  <c r="J60" i="6"/>
  <c r="J205" i="6"/>
  <c r="J100" i="6"/>
  <c r="J170" i="6"/>
  <c r="J58" i="6"/>
  <c r="J73" i="6"/>
  <c r="J196" i="6"/>
  <c r="J81" i="6"/>
  <c r="J99" i="6"/>
  <c r="J59" i="6"/>
  <c r="J71" i="6"/>
  <c r="J75" i="6"/>
  <c r="J23" i="6"/>
  <c r="J210" i="6"/>
  <c r="J114" i="6"/>
  <c r="J67" i="6"/>
  <c r="J77" i="6"/>
  <c r="J45" i="6"/>
  <c r="G8" i="6"/>
  <c r="J46" i="6"/>
  <c r="J36" i="6"/>
  <c r="J175" i="6"/>
  <c r="J41" i="6"/>
  <c r="J106" i="6"/>
  <c r="J125" i="6"/>
  <c r="G20" i="6"/>
  <c r="H20" i="6"/>
  <c r="D20" i="6"/>
  <c r="C20" i="6"/>
  <c r="I20" i="6"/>
  <c r="J20" i="6"/>
  <c r="F20" i="6"/>
  <c r="E20" i="6"/>
  <c r="J10" i="6"/>
  <c r="K10" i="6" s="1"/>
  <c r="J132" i="6"/>
  <c r="J43" i="6"/>
  <c r="J182" i="6"/>
  <c r="J188" i="6"/>
  <c r="J93" i="6"/>
  <c r="J186" i="6"/>
  <c r="J102" i="6"/>
  <c r="J101" i="6"/>
  <c r="C16" i="6"/>
  <c r="D16" i="6"/>
  <c r="E16" i="6"/>
  <c r="F16" i="6"/>
  <c r="H16" i="6"/>
  <c r="G16" i="6"/>
  <c r="I16" i="6"/>
  <c r="J16" i="6"/>
  <c r="J42" i="6"/>
  <c r="J213" i="6"/>
  <c r="J37" i="6"/>
  <c r="J38" i="6"/>
  <c r="J108" i="6"/>
  <c r="J184" i="6"/>
  <c r="J39" i="6"/>
  <c r="J47" i="6"/>
  <c r="J112" i="6"/>
  <c r="J131" i="6"/>
  <c r="J171" i="6"/>
  <c r="C19" i="6"/>
  <c r="D19" i="6"/>
  <c r="I19" i="6"/>
  <c r="J19" i="6"/>
  <c r="F19" i="6"/>
  <c r="G19" i="6"/>
  <c r="H19" i="6"/>
  <c r="E19" i="6"/>
  <c r="C22" i="6"/>
  <c r="D22" i="6"/>
  <c r="E22" i="6"/>
  <c r="G22" i="6"/>
  <c r="I22" i="6"/>
  <c r="J22" i="6"/>
  <c r="F22" i="6"/>
  <c r="H22" i="6"/>
  <c r="J123" i="6"/>
  <c r="J161" i="6"/>
  <c r="J167" i="6"/>
  <c r="J198" i="6"/>
  <c r="J137" i="6"/>
  <c r="J192" i="6"/>
  <c r="J147" i="6"/>
  <c r="J61" i="6"/>
  <c r="J124" i="6"/>
  <c r="J163" i="6"/>
  <c r="J80" i="6"/>
  <c r="J28" i="6"/>
  <c r="J149" i="6"/>
  <c r="J177" i="6"/>
  <c r="J172" i="6"/>
  <c r="J206" i="6"/>
  <c r="G6" i="6"/>
  <c r="G7" i="6"/>
  <c r="C13" i="6"/>
  <c r="D13" i="6"/>
  <c r="J13" i="6"/>
  <c r="F13" i="6"/>
  <c r="G13" i="6"/>
  <c r="H13" i="6"/>
  <c r="I13" i="6"/>
  <c r="E13" i="6"/>
  <c r="C15" i="6"/>
  <c r="E15" i="6"/>
  <c r="D15" i="6"/>
  <c r="F15" i="6"/>
  <c r="H15" i="6"/>
  <c r="G15" i="6"/>
  <c r="I15" i="6"/>
  <c r="J15" i="6"/>
  <c r="J62" i="6"/>
  <c r="J146" i="6"/>
  <c r="J52" i="6"/>
  <c r="J78" i="6"/>
  <c r="J165" i="6"/>
  <c r="J204" i="6"/>
  <c r="J141" i="6"/>
  <c r="J120" i="6"/>
  <c r="J97" i="6"/>
  <c r="J160" i="6"/>
  <c r="J30" i="6"/>
  <c r="J144" i="6"/>
  <c r="J65" i="6"/>
  <c r="J208" i="6"/>
  <c r="J135" i="6"/>
  <c r="J14" i="6"/>
  <c r="J7" i="6"/>
  <c r="J178" i="6"/>
  <c r="J90" i="6"/>
  <c r="J201" i="6"/>
  <c r="J64" i="6"/>
  <c r="J174" i="6"/>
  <c r="J68" i="6"/>
  <c r="C10" i="8"/>
  <c r="E10" i="8" s="1"/>
  <c r="F10" i="8" s="1"/>
  <c r="J180" i="6"/>
  <c r="J116" i="6"/>
  <c r="J32" i="6"/>
  <c r="E42" i="6"/>
  <c r="E140" i="6"/>
  <c r="E60" i="6"/>
  <c r="E54" i="6"/>
  <c r="E64" i="6"/>
  <c r="E48" i="6"/>
  <c r="E133" i="6"/>
  <c r="E134" i="6"/>
  <c r="E96" i="6"/>
  <c r="E127" i="6"/>
  <c r="E113" i="6"/>
  <c r="E44" i="6"/>
  <c r="E35" i="6"/>
  <c r="E109" i="6"/>
  <c r="E47" i="6"/>
  <c r="E24" i="6"/>
  <c r="E101" i="6"/>
  <c r="E37" i="6"/>
  <c r="E149" i="6"/>
  <c r="E84" i="6"/>
  <c r="E53" i="6"/>
  <c r="E158" i="6"/>
  <c r="E165" i="6"/>
  <c r="E108" i="6"/>
  <c r="E29" i="6"/>
  <c r="E73" i="6"/>
  <c r="E131" i="6"/>
  <c r="E69" i="6"/>
  <c r="E122" i="6"/>
  <c r="E116" i="6"/>
  <c r="E28" i="6"/>
  <c r="E169" i="6"/>
  <c r="E50" i="6"/>
  <c r="E59" i="6"/>
  <c r="E166" i="6"/>
  <c r="E157" i="6"/>
  <c r="E167" i="6"/>
  <c r="E197" i="6"/>
  <c r="E94" i="6"/>
  <c r="E67" i="6"/>
  <c r="E164" i="6"/>
  <c r="E49" i="6"/>
  <c r="E99" i="6"/>
  <c r="E36" i="6"/>
  <c r="E161" i="6"/>
  <c r="E203" i="6"/>
  <c r="E72" i="6"/>
  <c r="E177" i="6"/>
  <c r="E56" i="6"/>
  <c r="E30" i="6"/>
  <c r="E143" i="6"/>
  <c r="E107" i="6"/>
  <c r="E31" i="6"/>
  <c r="E175" i="6"/>
  <c r="E130" i="6"/>
  <c r="E170" i="6"/>
  <c r="E46" i="6"/>
  <c r="E188" i="6"/>
  <c r="E110" i="6"/>
  <c r="E212" i="6"/>
  <c r="E162" i="6"/>
  <c r="E182" i="6"/>
  <c r="E87" i="6"/>
  <c r="E121" i="6"/>
  <c r="E209" i="6"/>
  <c r="E154" i="6"/>
  <c r="E136" i="6"/>
  <c r="E146" i="6"/>
  <c r="E135" i="6"/>
  <c r="E206" i="6"/>
  <c r="E123" i="6"/>
  <c r="E213" i="6"/>
  <c r="E125" i="6"/>
  <c r="E75" i="6"/>
  <c r="E168" i="6"/>
  <c r="E52" i="6"/>
  <c r="E39" i="6"/>
  <c r="E71" i="6"/>
  <c r="E190" i="6"/>
  <c r="E211" i="6"/>
  <c r="E112" i="6"/>
  <c r="E147" i="6"/>
  <c r="E23" i="6"/>
  <c r="E34" i="6"/>
  <c r="E70" i="6"/>
  <c r="E41" i="6"/>
  <c r="E183" i="6"/>
  <c r="E178" i="6"/>
  <c r="E26" i="6"/>
  <c r="E89" i="6"/>
  <c r="E117" i="6"/>
  <c r="E181" i="6"/>
  <c r="E185" i="6"/>
  <c r="E204" i="6"/>
  <c r="E180" i="6"/>
  <c r="E115" i="6"/>
  <c r="E184" i="6"/>
  <c r="E79" i="6"/>
  <c r="E45" i="6"/>
  <c r="E40" i="6"/>
  <c r="E139" i="6"/>
  <c r="E129" i="6"/>
  <c r="E187" i="6"/>
  <c r="E173" i="6"/>
  <c r="E55" i="6"/>
  <c r="E160" i="6"/>
  <c r="E80" i="6"/>
  <c r="E100" i="6"/>
  <c r="E57" i="6"/>
  <c r="K57" i="6" s="1"/>
  <c r="E172" i="6"/>
  <c r="E137" i="6"/>
  <c r="E65" i="6"/>
  <c r="E142" i="6"/>
  <c r="E78" i="6"/>
  <c r="E92" i="6"/>
  <c r="E152" i="6"/>
  <c r="E119" i="6"/>
  <c r="E144" i="6"/>
  <c r="E81" i="6"/>
  <c r="E124" i="6"/>
  <c r="E118" i="6"/>
  <c r="E102" i="6"/>
  <c r="E192" i="6"/>
  <c r="E195" i="6"/>
  <c r="E33" i="6"/>
  <c r="E200" i="6"/>
  <c r="E210" i="6"/>
  <c r="E58" i="6"/>
  <c r="E91" i="6"/>
  <c r="E98" i="6"/>
  <c r="E151" i="6"/>
  <c r="E156" i="6"/>
  <c r="E145" i="6"/>
  <c r="E43" i="6"/>
  <c r="E159" i="6"/>
  <c r="E83" i="6"/>
  <c r="E63" i="6"/>
  <c r="E194" i="6"/>
  <c r="E205" i="6"/>
  <c r="E155" i="6"/>
  <c r="E18" i="6"/>
  <c r="E208" i="6"/>
  <c r="E193" i="6"/>
  <c r="E171" i="6"/>
  <c r="E82" i="6"/>
  <c r="E17" i="6"/>
  <c r="E106" i="6"/>
  <c r="E176" i="6"/>
  <c r="E86" i="6"/>
  <c r="E114" i="6"/>
  <c r="E61" i="6"/>
  <c r="E199" i="6"/>
  <c r="E201" i="6"/>
  <c r="E51" i="6"/>
  <c r="E163" i="6"/>
  <c r="E103" i="6"/>
  <c r="E198" i="6"/>
  <c r="E126" i="6"/>
  <c r="E104" i="6"/>
  <c r="E150" i="6"/>
  <c r="E186" i="6"/>
  <c r="E153" i="6"/>
  <c r="E207" i="6"/>
  <c r="E196" i="6"/>
  <c r="E77" i="6"/>
  <c r="E138" i="6"/>
  <c r="E97" i="6"/>
  <c r="E14" i="6"/>
  <c r="E93" i="6"/>
  <c r="E85" i="6"/>
  <c r="E38" i="6"/>
  <c r="E191" i="6"/>
  <c r="E27" i="6"/>
  <c r="E95" i="6"/>
  <c r="E132" i="6"/>
  <c r="E141" i="6"/>
  <c r="E105" i="6"/>
  <c r="E111" i="6"/>
  <c r="E32" i="6"/>
  <c r="E202" i="6"/>
  <c r="E174" i="6"/>
  <c r="E62" i="6"/>
  <c r="E76" i="6"/>
  <c r="E120" i="6"/>
  <c r="E179" i="6"/>
  <c r="E74" i="6"/>
  <c r="E90" i="6"/>
  <c r="E128" i="6"/>
  <c r="E148" i="6"/>
  <c r="E68" i="6"/>
  <c r="E189" i="6"/>
  <c r="E66" i="6"/>
  <c r="E88" i="6"/>
  <c r="E25" i="6"/>
  <c r="J76" i="6"/>
  <c r="J55" i="6"/>
  <c r="J82" i="6"/>
  <c r="J169" i="6"/>
  <c r="J185" i="6"/>
  <c r="J87" i="6"/>
  <c r="J130" i="6"/>
  <c r="J203" i="6"/>
  <c r="J17" i="6"/>
  <c r="J168" i="6"/>
  <c r="J164" i="6"/>
  <c r="J85" i="6"/>
  <c r="J200" i="6"/>
  <c r="J50" i="6"/>
  <c r="J66" i="6"/>
  <c r="J104" i="6"/>
  <c r="J63" i="6"/>
  <c r="J94" i="6"/>
  <c r="J133" i="6"/>
  <c r="J173" i="6"/>
  <c r="J91" i="6"/>
  <c r="J79" i="6"/>
  <c r="J148" i="6"/>
  <c r="J162" i="6"/>
  <c r="J191" i="6"/>
  <c r="J113" i="6"/>
  <c r="J69" i="6"/>
  <c r="J179" i="6"/>
  <c r="J183" i="6"/>
  <c r="J158" i="6"/>
  <c r="J33" i="6"/>
  <c r="J8" i="6"/>
  <c r="J24" i="6"/>
  <c r="J31" i="6"/>
  <c r="J138" i="6"/>
  <c r="J35" i="6"/>
  <c r="J117" i="6"/>
  <c r="G21" i="6"/>
  <c r="H21" i="6"/>
  <c r="J21" i="6"/>
  <c r="I21" i="6"/>
  <c r="C21" i="6"/>
  <c r="D21" i="6"/>
  <c r="E21" i="6"/>
  <c r="F21" i="6"/>
  <c r="J189" i="6"/>
  <c r="J166" i="6"/>
  <c r="J27" i="6"/>
  <c r="J121" i="6"/>
  <c r="J212" i="6"/>
  <c r="C9" i="8"/>
  <c r="E9" i="8" s="1"/>
  <c r="F9" i="8" s="1"/>
  <c r="I6" i="6" s="1"/>
  <c r="J199" i="6"/>
  <c r="J56" i="6"/>
  <c r="J105" i="6"/>
  <c r="J157" i="6"/>
  <c r="J111" i="6"/>
  <c r="J127" i="6"/>
  <c r="J181" i="6"/>
  <c r="J96" i="6"/>
  <c r="J143" i="6"/>
  <c r="J110" i="6"/>
  <c r="J142" i="6"/>
  <c r="J70" i="6"/>
  <c r="J122" i="6"/>
  <c r="J11" i="6"/>
  <c r="K11" i="6" s="1"/>
  <c r="J115" i="6"/>
  <c r="J209" i="6"/>
  <c r="J26" i="6"/>
  <c r="H8" i="6"/>
  <c r="J18" i="6"/>
  <c r="J83" i="6"/>
  <c r="J84" i="6"/>
  <c r="J156" i="6"/>
  <c r="J48" i="6"/>
  <c r="J195" i="6"/>
  <c r="J92" i="6"/>
  <c r="J134" i="6"/>
  <c r="J88" i="6"/>
  <c r="J25" i="6"/>
  <c r="J136" i="6"/>
  <c r="J119" i="6"/>
  <c r="J89" i="6"/>
  <c r="J140" i="6"/>
  <c r="J190" i="6"/>
  <c r="J126" i="6"/>
  <c r="E27" i="2"/>
  <c r="F27" i="2" s="1"/>
  <c r="D23" i="6" s="1"/>
  <c r="E29" i="2"/>
  <c r="F29" i="2" s="1"/>
  <c r="D26" i="6" s="1"/>
  <c r="E28" i="2"/>
  <c r="F28" i="2" s="1"/>
  <c r="D24" i="6" s="1"/>
  <c r="E6" i="6"/>
  <c r="K95" i="6" l="1"/>
  <c r="I7" i="6"/>
  <c r="K7" i="6" s="1"/>
  <c r="K14" i="6"/>
  <c r="K44" i="6"/>
  <c r="K160" i="6"/>
  <c r="I8" i="6"/>
  <c r="K8" i="6" s="1"/>
  <c r="K190" i="6"/>
  <c r="K148" i="6"/>
  <c r="K82" i="6"/>
  <c r="K70" i="6"/>
  <c r="K125" i="6"/>
  <c r="K56" i="6"/>
  <c r="K181" i="6"/>
  <c r="K157" i="6"/>
  <c r="K78" i="6"/>
  <c r="K75" i="6"/>
  <c r="K18" i="6"/>
  <c r="K119" i="6"/>
  <c r="K80" i="6"/>
  <c r="K106" i="6"/>
  <c r="K73" i="6"/>
  <c r="K51" i="6"/>
  <c r="K152" i="6"/>
  <c r="K155" i="6"/>
  <c r="K199" i="6"/>
  <c r="K134" i="6"/>
  <c r="K12" i="6"/>
  <c r="K117" i="6"/>
  <c r="K38" i="6"/>
  <c r="K159" i="6"/>
  <c r="K87" i="6"/>
  <c r="K161" i="6"/>
  <c r="K81" i="6"/>
  <c r="K28" i="6"/>
  <c r="K195" i="6"/>
  <c r="K107" i="6"/>
  <c r="K69" i="6"/>
  <c r="K71" i="6"/>
  <c r="K153" i="6"/>
  <c r="K98" i="6"/>
  <c r="K126" i="6"/>
  <c r="K182" i="6"/>
  <c r="K85" i="6"/>
  <c r="K162" i="6"/>
  <c r="K21" i="6"/>
  <c r="K86" i="6"/>
  <c r="K63" i="6"/>
  <c r="K33" i="6"/>
  <c r="K6" i="6"/>
  <c r="K26" i="6"/>
  <c r="D25" i="6"/>
  <c r="K25" i="6" s="1"/>
  <c r="K105" i="6"/>
  <c r="K100" i="6"/>
  <c r="K210" i="6"/>
  <c r="K198" i="6"/>
  <c r="K53" i="6"/>
  <c r="K19" i="6"/>
  <c r="K77" i="6"/>
  <c r="K139" i="6"/>
  <c r="K141" i="6"/>
  <c r="K172" i="6"/>
  <c r="K89" i="6"/>
  <c r="K146" i="6"/>
  <c r="K93" i="6"/>
  <c r="K123" i="6"/>
  <c r="K212" i="6"/>
  <c r="K209" i="6"/>
  <c r="K121" i="6"/>
  <c r="K147" i="6"/>
  <c r="K23" i="6"/>
  <c r="K40" i="6"/>
  <c r="K145" i="6"/>
  <c r="K60" i="6"/>
  <c r="K15" i="6"/>
  <c r="K173" i="6"/>
  <c r="K47" i="6"/>
  <c r="K154" i="6"/>
  <c r="K45" i="6"/>
  <c r="K31" i="6"/>
  <c r="K194" i="6"/>
  <c r="K96" i="6"/>
  <c r="K49" i="6"/>
  <c r="K140" i="6"/>
  <c r="K27" i="6"/>
  <c r="K206" i="6"/>
  <c r="K189" i="6"/>
  <c r="K197" i="6"/>
  <c r="K113" i="6"/>
  <c r="K101" i="6"/>
  <c r="K46" i="6"/>
  <c r="K55" i="6"/>
  <c r="K196" i="6"/>
  <c r="K168" i="6"/>
  <c r="K171" i="6"/>
  <c r="K111" i="6"/>
  <c r="K61" i="6"/>
  <c r="K207" i="6"/>
  <c r="K129" i="6"/>
  <c r="K187" i="6"/>
  <c r="K58" i="6"/>
  <c r="K83" i="6"/>
  <c r="K183" i="6"/>
  <c r="K109" i="6"/>
  <c r="K48" i="6"/>
  <c r="K208" i="6"/>
  <c r="K64" i="6"/>
  <c r="K32" i="6"/>
  <c r="K137" i="6"/>
  <c r="K149" i="6"/>
  <c r="K108" i="6"/>
  <c r="K76" i="6"/>
  <c r="K174" i="6"/>
  <c r="K9" i="6"/>
  <c r="K104" i="6"/>
  <c r="K17" i="6"/>
  <c r="K118" i="6"/>
  <c r="K192" i="6"/>
  <c r="K143" i="6"/>
  <c r="K59" i="6"/>
  <c r="K74" i="6"/>
  <c r="K79" i="6"/>
  <c r="K39" i="6"/>
  <c r="K138" i="6"/>
  <c r="K191" i="6"/>
  <c r="K169" i="6"/>
  <c r="K131" i="6"/>
  <c r="K135" i="6"/>
  <c r="K24" i="6"/>
  <c r="K22" i="6"/>
  <c r="K13" i="6"/>
  <c r="K20" i="6"/>
  <c r="K112" i="6"/>
  <c r="K180" i="6"/>
  <c r="K84" i="6"/>
  <c r="K34" i="6"/>
  <c r="K110" i="6"/>
  <c r="K178" i="6"/>
  <c r="K128" i="6"/>
  <c r="K120" i="6"/>
  <c r="K167" i="6"/>
  <c r="K62" i="6"/>
  <c r="K201" i="6"/>
  <c r="K42" i="6"/>
  <c r="K67" i="6"/>
  <c r="K68" i="6"/>
  <c r="K170" i="6"/>
  <c r="K188" i="6"/>
  <c r="K91" i="6"/>
  <c r="K35" i="6"/>
  <c r="K133" i="6"/>
  <c r="K54" i="6"/>
  <c r="K193" i="6"/>
  <c r="K136" i="6"/>
  <c r="K203" i="6"/>
  <c r="K115" i="6"/>
  <c r="K52" i="6"/>
  <c r="K164" i="6"/>
  <c r="K124" i="6"/>
  <c r="K99" i="6"/>
  <c r="K102" i="6"/>
  <c r="K144" i="6"/>
  <c r="K177" i="6"/>
  <c r="K185" i="6"/>
  <c r="K114" i="6"/>
  <c r="K176" i="6"/>
  <c r="K103" i="6"/>
  <c r="K88" i="6"/>
  <c r="K41" i="6"/>
  <c r="K205" i="6"/>
  <c r="K72" i="6"/>
  <c r="K50" i="6"/>
  <c r="K66" i="6"/>
  <c r="K166" i="6"/>
  <c r="K130" i="6"/>
  <c r="K97" i="6"/>
  <c r="K29" i="6"/>
  <c r="K94" i="6"/>
  <c r="K200" i="6"/>
  <c r="K90" i="6"/>
  <c r="K204" i="6"/>
  <c r="K142" i="6"/>
  <c r="K151" i="6"/>
  <c r="K175" i="6"/>
  <c r="K184" i="6"/>
  <c r="K150" i="6"/>
  <c r="K37" i="6"/>
  <c r="K165" i="6"/>
  <c r="K30" i="6"/>
  <c r="K202" i="6"/>
  <c r="K65" i="6"/>
  <c r="K163" i="6"/>
  <c r="K179" i="6"/>
  <c r="K122" i="6"/>
  <c r="K116" i="6"/>
  <c r="K156" i="6"/>
  <c r="K132" i="6"/>
  <c r="K211" i="6"/>
  <c r="K158" i="6"/>
  <c r="K186" i="6"/>
  <c r="K43" i="6"/>
  <c r="K127" i="6"/>
  <c r="K36" i="6"/>
  <c r="K16" i="6"/>
  <c r="K92" i="6"/>
  <c r="K213"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Sofy</author>
    <author>Rodolfo Lara</author>
  </authors>
  <commentList>
    <comment ref="B6" authorId="0" shapeId="0" xr:uid="{00000000-0006-0000-0000-000001000000}">
      <text>
        <r>
          <rPr>
            <sz val="9"/>
            <color indexed="81"/>
            <rFont val="Tahoma"/>
            <family val="2"/>
          </rPr>
          <t>Los trámites sin demanda (demanda = 0) tendrán un puntaje de 0</t>
        </r>
      </text>
    </comment>
    <comment ref="C12" authorId="1" shapeId="0" xr:uid="{00000000-0006-0000-0000-000002000000}">
      <text>
        <r>
          <rPr>
            <sz val="9"/>
            <color indexed="81"/>
            <rFont val="Tahoma"/>
            <family val="2"/>
          </rPr>
          <t xml:space="preserve">Considerará el volumen anual de atenciones de las solicitudes que ingresan al año a cada institución para la gestión de un trámite en particular.
</t>
        </r>
      </text>
    </comment>
    <comment ref="D12" authorId="1" shapeId="0" xr:uid="{00000000-0006-0000-0000-000003000000}">
      <text>
        <r>
          <rPr>
            <sz val="9"/>
            <color indexed="81"/>
            <rFont val="Tahoma"/>
            <family val="2"/>
          </rPr>
          <t xml:space="preserve">Para determinar la puntuación, se colocará en una tabla todos los trámites con su correspondiente demanda anual. Los trámites sin demanda (demanda = 0) tendrán un puntaje de 0.
Para el resto de trámites (demanda mayor a cero) se ordenará de menor a mayor y se dividirá en 3 grupos que contengan la misma cantidad de trámites.
En caso de existir residuos en la división realizada para establecer los grupos, el residuo se ubicará en el último grupo.
La puntuación se basará en los siguientes grupos:
** Primer grupo (trámites con menor  demanda, no incluye los trámites con demanda 0 ) = 5
** Segundo grupo (trámites con demanda intermedia) = 10
** Tercer grupo (trámites con mayor demanda) = 20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Sofy</author>
    <author>Rodolfo Lara</author>
    <author>Juan Francisco Yépez</author>
    <author>Jessica Cruz</author>
  </authors>
  <commentList>
    <comment ref="B4" authorId="0" shapeId="0" xr:uid="{00000000-0006-0000-0100-000001000000}">
      <text>
        <r>
          <rPr>
            <sz val="9"/>
            <color indexed="81"/>
            <rFont val="Tahoma"/>
            <family val="2"/>
          </rPr>
          <t>Los trámites sin demanda (demanda = 0) tendrán un puntaje de 0</t>
        </r>
      </text>
    </comment>
    <comment ref="C8" authorId="1" shapeId="0" xr:uid="{00000000-0006-0000-0100-000002000000}">
      <text>
        <r>
          <rPr>
            <sz val="9"/>
            <color indexed="81"/>
            <rFont val="Tahoma"/>
            <family val="2"/>
          </rPr>
          <t>Tomar el valor de la pestaña "Demanda"</t>
        </r>
      </text>
    </comment>
    <comment ref="D8" authorId="2" shapeId="0" xr:uid="{00000000-0006-0000-0100-000003000000}">
      <text>
        <r>
          <rPr>
            <b/>
            <sz val="9"/>
            <color indexed="81"/>
            <rFont val="Tahoma"/>
            <family val="2"/>
          </rPr>
          <t>Juan Francisco Yépez:</t>
        </r>
        <r>
          <rPr>
            <sz val="9"/>
            <color indexed="81"/>
            <rFont val="Tahoma"/>
            <family val="2"/>
          </rPr>
          <t xml:space="preserve">
Considerar que las quejas no pueden ser superiores a la demanda</t>
        </r>
      </text>
    </comment>
    <comment ref="E8" authorId="3" shapeId="0" xr:uid="{00000000-0006-0000-0100-000004000000}">
      <text>
        <r>
          <rPr>
            <sz val="9"/>
            <color indexed="81"/>
            <rFont val="Tahoma"/>
            <family val="2"/>
          </rPr>
          <t>Relación entre quejas y demanda multiplicado x 100</t>
        </r>
      </text>
    </comment>
    <comment ref="F8" authorId="1" shapeId="0" xr:uid="{00000000-0006-0000-0100-000005000000}">
      <text>
        <r>
          <rPr>
            <sz val="9"/>
            <color indexed="81"/>
            <rFont val="Tahoma"/>
            <family val="2"/>
          </rPr>
          <t xml:space="preserve">La puntuación se basará en los siguientes grupos:
** Primer grupo (trámites con menor cantidad de quejas, no incluye los trámites con quejas 0 ) = 5
** Segundo grupo (trámites con mayor porcentaje de quejas) = 15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Sofy</author>
    <author>Rodolfo Lara</author>
  </authors>
  <commentList>
    <comment ref="B4" authorId="0" shapeId="0" xr:uid="{00000000-0006-0000-0200-000001000000}">
      <text>
        <r>
          <rPr>
            <sz val="9"/>
            <color indexed="81"/>
            <rFont val="Tahoma"/>
            <family val="2"/>
          </rPr>
          <t>Los trámites sin demanda (demanda = 0) tendrán un puntaje de 0</t>
        </r>
      </text>
    </comment>
    <comment ref="G8" authorId="1" shapeId="0" xr:uid="{D833B5B5-6C30-4778-B3E3-E5B7FB1892F2}">
      <text>
        <r>
          <rPr>
            <sz val="9"/>
            <color indexed="81"/>
            <rFont val="Tahoma"/>
            <family val="2"/>
          </rPr>
          <t>La puntuación se basará en los siguientes grupos:
** Primer grupo (trámites con menor costo) = 2
** Segundo grupo (trámites con costo intermedio) = 5
** Tercer grupo (trámites con mayor costo) = 10</t>
        </r>
      </text>
    </comment>
    <comment ref="C9" authorId="1" shapeId="0" xr:uid="{00000000-0006-0000-0200-000003000000}">
      <text>
        <r>
          <rPr>
            <sz val="9"/>
            <color indexed="81"/>
            <rFont val="Tahoma"/>
            <family val="2"/>
          </rPr>
          <t>Sumatoria de tiempo de cada actividad expresada en horas</t>
        </r>
      </text>
    </comment>
    <comment ref="D9" authorId="1" shapeId="0" xr:uid="{00000000-0006-0000-0200-000004000000}">
      <text>
        <r>
          <rPr>
            <sz val="9"/>
            <color indexed="81"/>
            <rFont val="Tahoma"/>
            <family val="2"/>
          </rPr>
          <t>Costo del personal para atender el trámite, se excluyen actividades realizadas automáticamente o que dependen del administrado. El tiempo deberá considerar únicamente el tiempo efectivo de trabajo del personal, no debe considerar el tiempo de espera o de movimiento.</t>
        </r>
      </text>
    </comment>
    <comment ref="E9" authorId="1" shapeId="0" xr:uid="{00000000-0006-0000-0200-000005000000}">
      <text>
        <r>
          <rPr>
            <sz val="9"/>
            <color indexed="81"/>
            <rFont val="Tahoma"/>
            <family val="2"/>
          </rPr>
          <t>Se deberá considerar el costo directo en el que la institución debe incurrir para atender un trámite. Se debe considerar los insumos o materia prima necesaria u cualquier otro que la institución considere pertinente.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Sofy</author>
    <author>Rodolfo Lara</author>
  </authors>
  <commentList>
    <comment ref="C7" authorId="0" shapeId="0" xr:uid="{00000000-0006-0000-0400-000001000000}">
      <text>
        <r>
          <rPr>
            <sz val="9"/>
            <color indexed="81"/>
            <rFont val="Tahoma"/>
            <family val="2"/>
          </rPr>
          <t>Considerará el tiempo que la institución le toma dar respuesta a un tramite, desde que reciben  la solicitud  del administrado hasta la finalización del mismo, es decir, hasta la entrega  del producto final</t>
        </r>
      </text>
    </comment>
    <comment ref="D7" authorId="1" shapeId="0" xr:uid="{00000000-0006-0000-0400-000002000000}">
      <text>
        <r>
          <rPr>
            <sz val="9"/>
            <color indexed="81"/>
            <rFont val="Tahoma"/>
            <family val="2"/>
          </rPr>
          <t>La puntuación considera lo siguiente:
** Primer grupo (menor o igual a 24 horas laborables) = 5
** Segundo grupo mayor 24 horas laboralres) = 20</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Rodolfo Lara</author>
  </authors>
  <commentList>
    <comment ref="C7" authorId="0" shapeId="0" xr:uid="{00000000-0006-0000-0500-000001000000}">
      <text>
        <r>
          <rPr>
            <sz val="9"/>
            <color indexed="81"/>
            <rFont val="Tahoma"/>
            <family val="2"/>
          </rPr>
          <t xml:space="preserve">Considerará los canales de atención a través de los cuales el administrado puede realizar el trámite:
El trámite se puede completar totalmente en línea: Se considera trámite totalmente en línea cuando el administrado no requiere realizar ninguna interacción presencial con la institución = 0
El trámite no se puede completar totalmente en línea: Se considera este caso, cuando el trámite incluye al menos una actividad, incluido mecanismos de pago, en la que el administrado deba acudir presencialmente a la institución, para la realización de dicho trámite. Los trámites presenciales se consideran dentro de esta categoría = 10
</t>
        </r>
      </text>
    </comment>
    <comment ref="D7" authorId="0" shapeId="0" xr:uid="{00000000-0006-0000-0500-000002000000}">
      <text>
        <r>
          <rPr>
            <sz val="9"/>
            <color indexed="81"/>
            <rFont val="Tahoma"/>
            <family val="2"/>
          </rPr>
          <t>La puntuación será visualizada de acuerdo a la selección realizada en la columna "canal atención"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Rodolfo Lara</author>
  </authors>
  <commentList>
    <comment ref="C8" authorId="0" shapeId="0" xr:uid="{00000000-0006-0000-0600-000001000000}">
      <text>
        <r>
          <rPr>
            <sz val="9"/>
            <color indexed="81"/>
            <rFont val="Tahoma"/>
            <family val="2"/>
          </rPr>
          <t xml:space="preserve">Considerará aquellos trámites que sean objeto de denuncias de corrupción expresamente documentadas o aquellos que internamente hayan sido identificados como susceptibles de corrupción. </t>
        </r>
      </text>
    </comment>
    <comment ref="D8" authorId="0" shapeId="0" xr:uid="{00000000-0006-0000-0600-000002000000}">
      <text>
        <r>
          <rPr>
            <sz val="9"/>
            <color indexed="81"/>
            <rFont val="Tahoma"/>
            <family val="2"/>
          </rPr>
          <t>La puntuación se asigna de acuerdo a lo seleccionado en la columna C</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Rodolfo Lara</author>
    <author>Juan Francisco Yépez</author>
  </authors>
  <commentList>
    <comment ref="C7" authorId="0" shapeId="0" xr:uid="{00000000-0006-0000-0700-000001000000}">
      <text>
        <r>
          <rPr>
            <sz val="9"/>
            <color indexed="81"/>
            <rFont val="Tahoma"/>
            <family val="2"/>
          </rPr>
          <t>Tomar valor de pestaña "Demanda"</t>
        </r>
      </text>
    </comment>
    <comment ref="D7" authorId="1" shapeId="0" xr:uid="{00000000-0006-0000-0700-000002000000}">
      <text>
        <r>
          <rPr>
            <b/>
            <sz val="9"/>
            <color indexed="81"/>
            <rFont val="Tahoma"/>
            <family val="2"/>
          </rPr>
          <t>Juan Francisco Yépez:</t>
        </r>
        <r>
          <rPr>
            <sz val="9"/>
            <color indexed="81"/>
            <rFont val="Tahoma"/>
            <family val="2"/>
          </rPr>
          <t xml:space="preserve">
Se considera devolución de un trámite, cuando los requisitos entregados o enviados por el administrado no cumplen con los requerimientos del trámite, y la institución procede a retornar el mismo al administrado para que solvente las novedades encontradas</t>
        </r>
      </text>
    </comment>
    <comment ref="F7" authorId="0" shapeId="0" xr:uid="{00000000-0006-0000-0700-000003000000}">
      <text>
        <r>
          <rPr>
            <sz val="9"/>
            <color indexed="81"/>
            <rFont val="Tahoma"/>
            <family val="2"/>
          </rPr>
          <t>La puntuación considera lo siguiente:
** Primer grupo (menos del 5% del total de requerimientos son devueltos) = 0
** Segundo grupo (mayor o igual a 5% requerimientos son devueltos) =5</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Rodolfo Lara</author>
  </authors>
  <commentList>
    <comment ref="C8" authorId="0" shapeId="0" xr:uid="{00000000-0006-0000-0800-000001000000}">
      <text>
        <r>
          <rPr>
            <sz val="9"/>
            <color indexed="81"/>
            <rFont val="Tahoma"/>
            <family val="2"/>
          </rPr>
          <t xml:space="preserve">Considerará aquellos trámites cuyo resultado es necesario para iniciar otro trámite administrativo, sea en la misma institución o en otra del sector público o privado. Seleccionar:
SI: El resultado del trámite es frecuentemente utilizado para otras actividades públicas o privadas.
NO: El resultado del trámite es un producto final y no incide frecuentemente en otras actividades públicas o privadas.
</t>
        </r>
      </text>
    </comment>
    <comment ref="D8" authorId="0" shapeId="0" xr:uid="{00000000-0006-0000-0800-000002000000}">
      <text>
        <r>
          <rPr>
            <sz val="9"/>
            <color indexed="81"/>
            <rFont val="Tahoma"/>
            <family val="2"/>
          </rPr>
          <t>La puntuación considera lo siguiente:
** Primer grupo (menor o igual a 40 horas laboralres) = 0
** Segundo grupo mayor  40 horas laboralres) = 30</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1D478CF-46BE-42A4-A996-904CD8402607}" keepAlive="1" name="Query - Merge1" description="Connection to the 'Merge1' query in the workbook." type="5" refreshedVersion="7" background="1" saveData="1">
    <dbPr connection="Provider=Microsoft.Mashup.OleDb.1;Data Source=$Workbook$;Location=Merge1;Extended Properties=&quot;&quot;" command="SELECT * FROM [Merge1]"/>
  </connection>
  <connection id="2" xr16:uid="{54F76511-023B-428B-AF62-A0D16ABEEBE1}" keepAlive="1" name="Query - Query1" description="Connection to the 'Query1' query in the workbook." type="5" refreshedVersion="7" background="1" saveData="1">
    <dbPr connection="Provider=Microsoft.Mashup.OleDb.1;Data Source=$Workbook$;Location=Query1;Extended Properties=&quot;&quot;" command="SELECT * FROM [Query1]"/>
  </connection>
  <connection id="3" xr16:uid="{AF6515C6-6AA3-4512-A3E7-AFF8019D176F}" keepAlive="1" name="Query - Query2" description="Connection to the 'Query2' query in the workbook." type="5" refreshedVersion="7" background="1" saveData="1">
    <dbPr connection="Provider=Microsoft.Mashup.OleDb.1;Data Source=$Workbook$;Location=Query2;Extended Properties=&quot;&quot;" command="SELECT * FROM [Query2]"/>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<sst xmlns="http://schemas.openxmlformats.org/spreadsheetml/2006/main" count="343" uniqueCount="83">
  <si>
    <t>PUNTUACIÓN DE TRÁMITES ADMINISTRATIVOS (Artículo 10)</t>
  </si>
  <si>
    <t>Ordenar de menor a mayor. Ver Art 10 - Literal a)</t>
  </si>
  <si>
    <t>Trámites con demanda 0</t>
  </si>
  <si>
    <t xml:space="preserve">Primer grupo (trámites con menor demanda, no incluye los trámites con demanda 0) </t>
  </si>
  <si>
    <t>Segundo grupo (trámites con demanda intermedia)</t>
  </si>
  <si>
    <t>Tercer grupo (trámites con mayor demanda)</t>
  </si>
  <si>
    <t>IDENTIFICADOR</t>
  </si>
  <si>
    <t>TRÁMITE</t>
  </si>
  <si>
    <t>DEMANDA ANUAL</t>
  </si>
  <si>
    <t>PUNTAJE</t>
  </si>
  <si>
    <t>Ver Art 10 - Literal b)</t>
  </si>
  <si>
    <t xml:space="preserve">Primer grupo (trámites con menor porcentaje de quejas) &lt;=1% </t>
  </si>
  <si>
    <t>Segundo grupo (trámites con mayor porcentaje de quejas) &gt;1%</t>
  </si>
  <si>
    <t>VOLUMEN DEMANDA</t>
  </si>
  <si>
    <t>VOLUMEN DE QUEJAS</t>
  </si>
  <si>
    <t>PORCENTAJE</t>
  </si>
  <si>
    <t>PUNTUACIÓN</t>
  </si>
  <si>
    <t>Ordenar de menor a mayor. Ver Art 10 - Literal c)</t>
  </si>
  <si>
    <t>Primer grupo (trámites con menor costo para la institución)</t>
  </si>
  <si>
    <t xml:space="preserve">Segundo grupo (trámites con costo intermedio para institución) </t>
  </si>
  <si>
    <t xml:space="preserve">Tercer grupo (trámites con mayor costo para la institución) </t>
  </si>
  <si>
    <t>INSUMOS PARA COSTO</t>
  </si>
  <si>
    <t>TIEMPO (HORAS)</t>
  </si>
  <si>
    <t>COSTO PERSONAL</t>
  </si>
  <si>
    <t>COSTO RECURSOS</t>
  </si>
  <si>
    <t>COSTO PARA LA ADM. PÚBLICA</t>
  </si>
  <si>
    <t>TRÁMITE:</t>
  </si>
  <si>
    <t>NO.</t>
  </si>
  <si>
    <t>ACTIVIDAD</t>
  </si>
  <si>
    <t>SUMATORIA ACTIVIDADES</t>
  </si>
  <si>
    <t>Ver Art 10 - Literal d)</t>
  </si>
  <si>
    <t>Primer grupo (trámites con menor tiempo de respuesta) &lt;=24 horas laborables</t>
  </si>
  <si>
    <t>Segundo grupo (trámites con mayor tiempo de respuesta) &gt;24 horas laborables</t>
  </si>
  <si>
    <t>TIEMPO DE RESPUESTA 
(Horas laborables)</t>
  </si>
  <si>
    <t>Ver Art 10 - Literal e)</t>
  </si>
  <si>
    <t>No se completa totalmente en línea.</t>
  </si>
  <si>
    <t>El trámite se puede completar totalmente en línea</t>
  </si>
  <si>
    <t>Totalmente en línea</t>
  </si>
  <si>
    <t>El trámite no se puede completar totalmente en línea.</t>
  </si>
  <si>
    <t>CANAL ATENCIÓN</t>
  </si>
  <si>
    <t>Ver Art 10 - Literal f)</t>
  </si>
  <si>
    <t xml:space="preserve">No existe documentación (interna o externa) respecto a posibles actos de corrupción en el trámite. </t>
  </si>
  <si>
    <t>Existe documentación (interna o externa) respecto a posibles actos de corrupción en el trámite.</t>
  </si>
  <si>
    <t>EXISTE DOCUMENTACIÓN SOBRE POSIBLES ACTOS DE CORRUPCIÓN</t>
  </si>
  <si>
    <t>NO</t>
  </si>
  <si>
    <t>Se estima que menos del 5% del total de requerimientos del trámite son devueltos.</t>
  </si>
  <si>
    <t>Se estima que al menos el 5% del total de requerimientos del trámite son devueltos.</t>
  </si>
  <si>
    <t>DEMANDA</t>
  </si>
  <si>
    <t>NO. DEVOLUCIONES</t>
  </si>
  <si>
    <t>TRÁMITES VINCULADOS (literal h)</t>
  </si>
  <si>
    <t>Ver Art 10 - Literal h)</t>
  </si>
  <si>
    <t>El resultado del trámite es un producto final y no incide frecuentemente en otras actividades públicas o privadas.</t>
  </si>
  <si>
    <t xml:space="preserve">El resultado del trámite es frecuentemente utilizado para otras actividades públicas o privadas. </t>
  </si>
  <si>
    <t>TIENE VINCULOS CON OTROS TRÁMITES</t>
  </si>
  <si>
    <t>SI</t>
  </si>
  <si>
    <t>Valores para el cálculo del artículo 11</t>
  </si>
  <si>
    <t>ID trámite</t>
  </si>
  <si>
    <t>Nombre del trámite</t>
  </si>
  <si>
    <t>Demanda</t>
  </si>
  <si>
    <t>Quejas</t>
  </si>
  <si>
    <t>Tiempo de respuesta</t>
  </si>
  <si>
    <t>Canal de atención</t>
  </si>
  <si>
    <t>Susceptibilidad corrupción</t>
  </si>
  <si>
    <t>Devoluciones</t>
  </si>
  <si>
    <t>Trámites vinculados</t>
  </si>
  <si>
    <t>PUNTAJE TOTAL</t>
  </si>
  <si>
    <t>demanda</t>
  </si>
  <si>
    <t>quejas</t>
  </si>
  <si>
    <t>cpa</t>
  </si>
  <si>
    <t>tr</t>
  </si>
  <si>
    <t>ca</t>
  </si>
  <si>
    <t>sc</t>
  </si>
  <si>
    <t>vd</t>
  </si>
  <si>
    <t>tv</t>
  </si>
  <si>
    <t>Aquí ingresar valores</t>
  </si>
  <si>
    <t>GRUPOS</t>
  </si>
  <si>
    <t>SBU - 2026</t>
  </si>
  <si>
    <t>Costo Adm Pública</t>
  </si>
  <si>
    <t>NOMBRE DE LA INSTITUCIÓN</t>
  </si>
  <si>
    <t>ABC</t>
  </si>
  <si>
    <t>Trámite 1</t>
  </si>
  <si>
    <t>Trámite 2</t>
  </si>
  <si>
    <t>Trámite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</si>
</sst>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1" x14ac:knownFonts="1">
    <font>
      <sz val="11"/>
      <color theme="1"/>
      <name val="Calibri"/>
      <family val="2"/>
      <scheme val="minor"/>
    </font>
    <font>
      <b/>
      <sz val="11"/>
      <color theme="1"/>
      <name val="Calibri"/>
      <family val="2"/>
      <scheme val="minor"/>
    </font>
    <font>
      <b/>
      <sz val="18"/>
      <color theme="1"/>
      <name val="Calibri"/>
      <family val="2"/>
      <scheme val="minor"/>
    </font>
    <font>
      <b/>
      <sz val="12"/>
      <color theme="1"/>
      <name val="Calibri"/>
      <family val="2"/>
      <scheme val="minor"/>
    </font>
    <font>
      <sz val="9"/>
      <color indexed="81"/>
      <name val="Tahoma"/>
      <family val="2"/>
    </font>
    <font>
      <b/>
      <sz val="9"/>
      <color indexed="81"/>
      <name val="Tahoma"/>
      <family val="2"/>
    </font>
    <font>
      <sz val="11"/>
      <color theme="1"/>
      <name val="Calibri"/>
      <family val="2"/>
      <scheme val="minor"/>
    </font>
    <font>
      <i/>
      <sz val="11"/>
      <color theme="1"/>
      <name val="Calibri"/>
      <family val="2"/>
      <scheme val="minor"/>
    </font>
    <font>
      <sz val="11"/>
      <name val="Calibri"/>
      <family val="2"/>
      <scheme val="minor"/>
    </font>
    <font>
      <sz val="10.5"/>
      <color theme="1"/>
      <name val="Segoe UI"/>
      <family val="2"/>
    </font>
    <font>
      <sz val="11"/>
      <color theme="2" tint="-0.499984740745262"/>
      <name val="Calibri"/>
      <family val="2"/>
      <scheme val="minor"/>
    </font>
  </fonts>
  <fills count="9">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9"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hair">
        <color theme="0" tint="-0.24994659260841701"/>
      </right>
      <top style="hair">
        <color theme="0" tint="-0.24994659260841701"/>
      </top>
      <bottom style="hair">
        <color theme="0" tint="-0.24994659260841701"/>
      </bottom>
      <diagonal/>
    </border>
    <border>
      <left style="hair">
        <color theme="0" tint="-0.24994659260841701"/>
      </left>
      <right style="thin">
        <color indexed="64"/>
      </right>
      <top style="hair">
        <color theme="0" tint="-0.24994659260841701"/>
      </top>
      <bottom style="hair">
        <color theme="0" tint="-0.24994659260841701"/>
      </bottom>
      <diagonal/>
    </border>
    <border>
      <left style="thin">
        <color indexed="64"/>
      </left>
      <right style="hair">
        <color theme="0" tint="-0.24994659260841701"/>
      </right>
      <top style="hair">
        <color theme="0" tint="-0.24994659260841701"/>
      </top>
      <bottom style="thin">
        <color indexed="64"/>
      </bottom>
      <diagonal/>
    </border>
    <border>
      <left style="hair">
        <color theme="0" tint="-0.24994659260841701"/>
      </left>
      <right style="thin">
        <color indexed="64"/>
      </right>
      <top style="hair">
        <color theme="0" tint="-0.24994659260841701"/>
      </top>
      <bottom style="thin">
        <color indexed="64"/>
      </bottom>
      <diagonal/>
    </border>
    <border>
      <left style="thin">
        <color indexed="64"/>
      </left>
      <right/>
      <top style="thin">
        <color indexed="64"/>
      </top>
      <bottom style="thin">
        <color indexed="64"/>
      </bottom>
      <diagonal/>
    </border>
    <border>
      <left style="thin">
        <color indexed="64"/>
      </left>
      <right/>
      <top style="hair">
        <color theme="0" tint="-0.24994659260841701"/>
      </top>
      <bottom style="hair">
        <color theme="0" tint="-0.24994659260841701"/>
      </bottom>
      <diagonal/>
    </border>
    <border>
      <left style="thin">
        <color indexed="64"/>
      </left>
      <right/>
      <top style="hair">
        <color theme="0" tint="-0.24994659260841701"/>
      </top>
      <bottom style="thin">
        <color indexed="64"/>
      </bottom>
      <diagonal/>
    </border>
    <border>
      <left style="thin">
        <color indexed="64"/>
      </left>
      <right style="thin">
        <color indexed="64"/>
      </right>
      <top style="hair">
        <color theme="0" tint="-0.24994659260841701"/>
      </top>
      <bottom style="hair">
        <color theme="0" tint="-0.24994659260841701"/>
      </bottom>
      <diagonal/>
    </border>
    <border>
      <left style="thin">
        <color indexed="64"/>
      </left>
      <right style="thin">
        <color indexed="64"/>
      </right>
      <top style="hair">
        <color theme="0" tint="-0.24994659260841701"/>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hair">
        <color theme="0" tint="-0.24994659260841701"/>
      </bottom>
      <diagonal/>
    </border>
    <border>
      <left style="medium">
        <color indexed="64"/>
      </left>
      <right/>
      <top style="hair">
        <color theme="0" tint="-0.24994659260841701"/>
      </top>
      <bottom style="hair">
        <color theme="0" tint="-0.24994659260841701"/>
      </bottom>
      <diagonal/>
    </border>
    <border>
      <left style="medium">
        <color indexed="64"/>
      </left>
      <right/>
      <top style="hair">
        <color theme="0" tint="-0.24994659260841701"/>
      </top>
      <bottom style="medium">
        <color indexed="64"/>
      </bottom>
      <diagonal/>
    </border>
    <border>
      <left style="medium">
        <color indexed="64"/>
      </left>
      <right style="medium">
        <color indexed="64"/>
      </right>
      <top/>
      <bottom style="hair">
        <color theme="0" tint="-0.24994659260841701"/>
      </bottom>
      <diagonal/>
    </border>
    <border>
      <left style="medium">
        <color indexed="64"/>
      </left>
      <right style="medium">
        <color indexed="64"/>
      </right>
      <top style="hair">
        <color theme="0" tint="-0.24994659260841701"/>
      </top>
      <bottom style="hair">
        <color theme="0" tint="-0.24994659260841701"/>
      </bottom>
      <diagonal/>
    </border>
    <border>
      <left style="medium">
        <color indexed="64"/>
      </left>
      <right style="medium">
        <color indexed="64"/>
      </right>
      <top style="hair">
        <color theme="0" tint="-0.24994659260841701"/>
      </top>
      <bottom style="medium">
        <color indexed="64"/>
      </bottom>
      <diagonal/>
    </border>
    <border>
      <left/>
      <right style="medium">
        <color indexed="64"/>
      </right>
      <top style="medium">
        <color indexed="64"/>
      </top>
      <bottom style="medium">
        <color indexed="64"/>
      </bottom>
      <diagonal/>
    </border>
    <border>
      <left/>
      <right style="medium">
        <color indexed="64"/>
      </right>
      <top style="hair">
        <color theme="0" tint="-0.24994659260841701"/>
      </top>
      <bottom style="hair">
        <color theme="0" tint="-0.24994659260841701"/>
      </bottom>
      <diagonal/>
    </border>
    <border>
      <left/>
      <right style="medium">
        <color indexed="64"/>
      </right>
      <top style="hair">
        <color theme="0" tint="-0.24994659260841701"/>
      </top>
      <bottom style="medium">
        <color indexed="64"/>
      </bottom>
      <diagonal/>
    </border>
    <border>
      <left style="thin">
        <color indexed="64"/>
      </left>
      <right/>
      <top/>
      <bottom style="thin">
        <color indexed="64"/>
      </bottom>
      <diagonal/>
    </border>
  </borders>
  <cellStyleXfs count="3">
    <xf numFmtId="0" fontId="0" fillId="0" borderId="0"/>
    <xf numFmtId="43" fontId="6" fillId="0" borderId="0" applyFont="0" applyFill="0" applyBorder="0" applyAlignment="0" applyProtection="0"/>
    <xf numFmtId="9" fontId="6" fillId="0" borderId="0" applyFont="0" applyFill="0" applyBorder="0" applyAlignment="0" applyProtection="0"/>
  </cellStyleXfs>
  <cellXfs count="111">
    <xf numFmtId="0" fontId="0" fillId="0" borderId="0" xfId="0"/>
    <xf numFmtId="0" fontId="0" fillId="2" borderId="0" xfId="0" applyFill="1"/>
    <xf numFmtId="0" fontId="0" fillId="2" borderId="0" xfId="0" applyFill="1" applyAlignment="1">
      <alignment horizontal="center" vertical="center"/>
    </xf>
    <xf numFmtId="0" fontId="0" fillId="2" borderId="1" xfId="0" applyFill="1" applyBorder="1" applyAlignment="1" applyProtection="1">
      <alignment horizontal="center" vertical="center"/>
      <protection locked="0"/>
    </xf>
    <xf numFmtId="0" fontId="0" fillId="2" borderId="1" xfId="0" applyFill="1" applyBorder="1" applyProtection="1">
      <protection locked="0"/>
    </xf>
    <xf numFmtId="0" fontId="0" fillId="2" borderId="1" xfId="0" applyFill="1" applyBorder="1" applyAlignment="1">
      <alignment horizontal="center" vertical="center"/>
    </xf>
    <xf numFmtId="0" fontId="1" fillId="3" borderId="1" xfId="0" applyFont="1" applyFill="1" applyBorder="1" applyAlignment="1" applyProtection="1">
      <alignment horizontal="center" vertical="center"/>
      <protection locked="0"/>
    </xf>
    <xf numFmtId="0" fontId="1" fillId="3" borderId="1" xfId="0" applyFont="1" applyFill="1" applyBorder="1" applyAlignment="1">
      <alignment horizontal="center" vertical="center"/>
    </xf>
    <xf numFmtId="0" fontId="1" fillId="3" borderId="3" xfId="0" applyFont="1" applyFill="1" applyBorder="1" applyAlignment="1" applyProtection="1">
      <alignment horizontal="center" vertical="center"/>
      <protection locked="0"/>
    </xf>
    <xf numFmtId="0" fontId="1" fillId="3" borderId="3" xfId="0" applyFont="1" applyFill="1" applyBorder="1" applyAlignment="1" applyProtection="1">
      <alignment horizontal="center"/>
      <protection locked="0"/>
    </xf>
    <xf numFmtId="0" fontId="0" fillId="2" borderId="0" xfId="0" applyFill="1" applyAlignment="1" applyProtection="1">
      <alignment horizontal="center"/>
      <protection locked="0"/>
    </xf>
    <xf numFmtId="0" fontId="1" fillId="2" borderId="0" xfId="0" applyFont="1" applyFill="1" applyAlignment="1" applyProtection="1">
      <alignment horizontal="center" vertical="center"/>
      <protection locked="0"/>
    </xf>
    <xf numFmtId="0" fontId="1" fillId="2" borderId="0" xfId="0" applyFont="1" applyFill="1" applyAlignment="1" applyProtection="1">
      <alignment vertical="center"/>
      <protection locked="0"/>
    </xf>
    <xf numFmtId="0" fontId="3" fillId="3" borderId="1" xfId="0" applyFont="1" applyFill="1" applyBorder="1" applyAlignment="1">
      <alignment horizontal="center" vertical="center" wrapText="1"/>
    </xf>
    <xf numFmtId="0" fontId="0" fillId="2" borderId="1" xfId="0" applyFill="1" applyBorder="1" applyAlignment="1" applyProtection="1">
      <alignment horizontal="right" vertical="center" wrapText="1"/>
      <protection locked="0"/>
    </xf>
    <xf numFmtId="0" fontId="7" fillId="2" borderId="0" xfId="0" applyFont="1" applyFill="1" applyAlignment="1">
      <alignment vertical="center" wrapText="1"/>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3" fillId="3"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7" fillId="2" borderId="0" xfId="0" applyFont="1" applyFill="1" applyAlignment="1">
      <alignment horizontal="center" vertical="center" wrapText="1"/>
    </xf>
    <xf numFmtId="0" fontId="7" fillId="2" borderId="0" xfId="0" applyFont="1" applyFill="1" applyAlignment="1">
      <alignment horizontal="center" vertical="center"/>
    </xf>
    <xf numFmtId="0" fontId="3" fillId="3" borderId="1" xfId="0" applyFont="1" applyFill="1" applyBorder="1" applyAlignment="1">
      <alignment horizontal="center" vertical="center"/>
    </xf>
    <xf numFmtId="0" fontId="0" fillId="2" borderId="6" xfId="0" applyFill="1" applyBorder="1" applyAlignment="1">
      <alignment horizontal="center" vertical="center" wrapText="1"/>
    </xf>
    <xf numFmtId="0" fontId="7" fillId="2" borderId="0" xfId="0" applyFont="1" applyFill="1" applyAlignment="1">
      <alignment horizontal="right" vertical="center" wrapText="1"/>
    </xf>
    <xf numFmtId="0" fontId="0" fillId="2" borderId="0" xfId="0" applyFill="1" applyAlignment="1">
      <alignment vertical="center"/>
    </xf>
    <xf numFmtId="0" fontId="0" fillId="2" borderId="0" xfId="0" applyFill="1" applyAlignment="1">
      <alignment vertical="center" wrapText="1"/>
    </xf>
    <xf numFmtId="0" fontId="0" fillId="2" borderId="5" xfId="0" applyFill="1" applyBorder="1" applyAlignment="1">
      <alignment vertical="center" wrapText="1"/>
    </xf>
    <xf numFmtId="0" fontId="0" fillId="2" borderId="7" xfId="0" applyFill="1" applyBorder="1" applyAlignment="1">
      <alignment vertical="center" wrapText="1"/>
    </xf>
    <xf numFmtId="0" fontId="0" fillId="3" borderId="1" xfId="0" applyFill="1" applyBorder="1" applyAlignment="1">
      <alignment vertical="center"/>
    </xf>
    <xf numFmtId="0" fontId="0" fillId="2" borderId="1" xfId="0" applyFill="1" applyBorder="1" applyAlignment="1">
      <alignment vertical="center"/>
    </xf>
    <xf numFmtId="0" fontId="0" fillId="2" borderId="1" xfId="0" applyFill="1" applyBorder="1" applyAlignment="1">
      <alignment vertical="center" wrapText="1"/>
    </xf>
    <xf numFmtId="0" fontId="0" fillId="2" borderId="1" xfId="0" applyFill="1" applyBorder="1" applyAlignment="1" applyProtection="1">
      <alignment vertical="center"/>
      <protection locked="0"/>
    </xf>
    <xf numFmtId="0" fontId="0" fillId="2" borderId="8" xfId="0" applyFill="1" applyBorder="1" applyAlignment="1">
      <alignment horizontal="center" vertical="center" wrapText="1"/>
    </xf>
    <xf numFmtId="0" fontId="0" fillId="2" borderId="1" xfId="0" applyFill="1" applyBorder="1" applyAlignment="1" applyProtection="1">
      <alignment horizontal="center" vertical="center" wrapText="1"/>
      <protection locked="0"/>
    </xf>
    <xf numFmtId="0" fontId="0" fillId="2" borderId="0" xfId="0" applyFill="1" applyAlignment="1">
      <alignment horizontal="center" vertical="center" wrapText="1"/>
    </xf>
    <xf numFmtId="0" fontId="9" fillId="0" borderId="0" xfId="0" applyFont="1" applyAlignment="1">
      <alignment horizontal="left" vertical="center"/>
    </xf>
    <xf numFmtId="0" fontId="0" fillId="2" borderId="5" xfId="0" applyFill="1" applyBorder="1" applyAlignment="1">
      <alignment horizontal="left" vertical="center"/>
    </xf>
    <xf numFmtId="9" fontId="0" fillId="2" borderId="1" xfId="2" applyFont="1" applyFill="1" applyBorder="1" applyAlignment="1" applyProtection="1">
      <alignment vertical="center"/>
    </xf>
    <xf numFmtId="0" fontId="0" fillId="2" borderId="0" xfId="0" applyFill="1" applyAlignment="1">
      <alignment horizontal="right" vertical="center" wrapText="1"/>
    </xf>
    <xf numFmtId="0" fontId="10" fillId="2" borderId="1" xfId="0" applyFont="1" applyFill="1" applyBorder="1" applyAlignment="1" applyProtection="1">
      <alignment horizontal="center" vertical="center" wrapText="1"/>
      <protection locked="0"/>
    </xf>
    <xf numFmtId="0" fontId="0" fillId="2" borderId="1" xfId="0" applyFill="1" applyBorder="1" applyAlignment="1">
      <alignment horizontal="center" vertical="center" wrapText="1"/>
    </xf>
    <xf numFmtId="10" fontId="0" fillId="2" borderId="1" xfId="2" applyNumberFormat="1" applyFont="1" applyFill="1" applyBorder="1" applyAlignment="1" applyProtection="1">
      <alignment horizontal="center" vertical="center" wrapText="1"/>
    </xf>
    <xf numFmtId="0" fontId="0" fillId="3" borderId="1" xfId="0" applyFill="1" applyBorder="1" applyAlignment="1">
      <alignment horizontal="center" vertical="center" wrapText="1"/>
    </xf>
    <xf numFmtId="0" fontId="0" fillId="2" borderId="1" xfId="0" applyFill="1" applyBorder="1" applyAlignment="1" applyProtection="1">
      <alignment vertical="center" wrapText="1"/>
      <protection locked="0"/>
    </xf>
    <xf numFmtId="0" fontId="3" fillId="3" borderId="9" xfId="0" applyFont="1" applyFill="1" applyBorder="1" applyAlignment="1">
      <alignment horizontal="center" vertical="center" wrapText="1"/>
    </xf>
    <xf numFmtId="0" fontId="0" fillId="2" borderId="10" xfId="0" applyFill="1" applyBorder="1" applyAlignment="1">
      <alignment horizontal="left" vertical="center" wrapText="1"/>
    </xf>
    <xf numFmtId="0" fontId="0" fillId="2" borderId="10" xfId="0" applyFill="1" applyBorder="1" applyAlignment="1">
      <alignment vertical="center" wrapText="1"/>
    </xf>
    <xf numFmtId="0" fontId="0" fillId="2" borderId="11" xfId="0" applyFill="1" applyBorder="1" applyAlignment="1">
      <alignment vertical="center" wrapText="1"/>
    </xf>
    <xf numFmtId="0" fontId="0" fillId="2" borderId="12" xfId="0" applyFill="1" applyBorder="1" applyAlignment="1">
      <alignment horizontal="right" vertical="center" wrapText="1"/>
    </xf>
    <xf numFmtId="0" fontId="0" fillId="2" borderId="13" xfId="0" applyFill="1" applyBorder="1" applyAlignment="1">
      <alignment horizontal="right" vertical="center" wrapText="1"/>
    </xf>
    <xf numFmtId="43" fontId="0" fillId="2" borderId="1" xfId="1" applyFont="1" applyFill="1" applyBorder="1" applyAlignment="1" applyProtection="1">
      <alignment vertical="center"/>
      <protection locked="0"/>
    </xf>
    <xf numFmtId="0" fontId="0" fillId="2" borderId="1" xfId="0" applyFill="1" applyBorder="1" applyAlignment="1" applyProtection="1">
      <alignment vertical="center"/>
    </xf>
    <xf numFmtId="0" fontId="0" fillId="2" borderId="1" xfId="0" applyFill="1" applyBorder="1" applyAlignment="1" applyProtection="1">
      <alignment vertical="center" wrapText="1"/>
    </xf>
    <xf numFmtId="0" fontId="0" fillId="2" borderId="3" xfId="0" applyFill="1" applyBorder="1" applyAlignment="1">
      <alignment vertical="center"/>
    </xf>
    <xf numFmtId="0" fontId="0" fillId="2" borderId="3" xfId="0" applyFill="1" applyBorder="1" applyAlignment="1">
      <alignment vertical="center" wrapText="1"/>
    </xf>
    <xf numFmtId="0" fontId="3" fillId="3" borderId="27" xfId="0" applyFont="1" applyFill="1" applyBorder="1" applyAlignment="1">
      <alignment horizontal="center" vertical="center" wrapText="1"/>
    </xf>
    <xf numFmtId="0" fontId="0" fillId="2" borderId="28" xfId="0" applyFill="1" applyBorder="1" applyAlignment="1">
      <alignment horizontal="left" vertical="center"/>
    </xf>
    <xf numFmtId="0" fontId="0" fillId="2" borderId="29" xfId="0" applyFill="1" applyBorder="1" applyAlignment="1">
      <alignment vertical="center" wrapText="1"/>
    </xf>
    <xf numFmtId="0" fontId="0" fillId="2" borderId="30" xfId="0" applyFill="1" applyBorder="1" applyAlignment="1">
      <alignment vertical="center" wrapText="1"/>
    </xf>
    <xf numFmtId="0" fontId="3" fillId="3" borderId="14" xfId="0" applyFont="1" applyFill="1" applyBorder="1" applyAlignment="1">
      <alignment horizontal="center" vertical="center" wrapText="1"/>
    </xf>
    <xf numFmtId="0" fontId="1" fillId="2" borderId="0" xfId="0" applyFont="1" applyFill="1" applyAlignment="1">
      <alignment horizontal="center" vertical="center" wrapText="1"/>
    </xf>
    <xf numFmtId="0" fontId="0" fillId="2" borderId="31" xfId="0" applyFill="1" applyBorder="1" applyAlignment="1">
      <alignment horizontal="center" vertical="center" wrapText="1"/>
    </xf>
    <xf numFmtId="0" fontId="0" fillId="2" borderId="32" xfId="0" applyFill="1" applyBorder="1" applyAlignment="1">
      <alignment horizontal="center" vertical="center" wrapText="1"/>
    </xf>
    <xf numFmtId="0" fontId="0" fillId="2" borderId="33" xfId="0" applyFill="1" applyBorder="1" applyAlignment="1">
      <alignment horizontal="center" vertical="center" wrapText="1"/>
    </xf>
    <xf numFmtId="0" fontId="0" fillId="2" borderId="3" xfId="0" applyFill="1" applyBorder="1" applyAlignment="1" applyProtection="1">
      <alignment horizontal="center" vertical="center" wrapText="1"/>
      <protection locked="0"/>
    </xf>
    <xf numFmtId="0" fontId="0" fillId="0" borderId="3" xfId="0" applyBorder="1" applyAlignment="1">
      <alignment horizontal="center" vertical="center" wrapText="1"/>
    </xf>
    <xf numFmtId="43" fontId="0" fillId="2" borderId="3" xfId="1" applyFont="1" applyFill="1" applyBorder="1" applyAlignment="1">
      <alignment vertical="center" wrapText="1"/>
    </xf>
    <xf numFmtId="0" fontId="8" fillId="2" borderId="3" xfId="0" applyFont="1" applyFill="1" applyBorder="1" applyAlignment="1">
      <alignment vertical="center" wrapText="1"/>
    </xf>
    <xf numFmtId="0" fontId="0" fillId="0" borderId="1" xfId="0" applyBorder="1" applyAlignment="1">
      <alignment horizontal="center" vertical="center" wrapText="1"/>
    </xf>
    <xf numFmtId="43" fontId="0" fillId="2" borderId="1" xfId="1" applyFont="1" applyFill="1" applyBorder="1" applyAlignment="1">
      <alignment vertical="center" wrapText="1"/>
    </xf>
    <xf numFmtId="0" fontId="8" fillId="2" borderId="1" xfId="0" applyFont="1" applyFill="1" applyBorder="1" applyAlignment="1">
      <alignment vertical="center" wrapText="1"/>
    </xf>
    <xf numFmtId="0" fontId="1" fillId="5" borderId="21" xfId="0" applyFont="1" applyFill="1" applyBorder="1" applyAlignment="1">
      <alignment horizontal="center" vertical="center" wrapText="1"/>
    </xf>
    <xf numFmtId="0" fontId="1" fillId="5" borderId="22" xfId="0" applyFont="1" applyFill="1" applyBorder="1" applyAlignment="1">
      <alignment horizontal="center" vertical="center" wrapText="1"/>
    </xf>
    <xf numFmtId="0" fontId="1" fillId="5" borderId="2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0" fillId="2" borderId="1" xfId="0" applyFont="1" applyFill="1" applyBorder="1" applyAlignment="1" applyProtection="1">
      <alignment horizontal="center" vertical="center" wrapText="1"/>
      <protection locked="0"/>
    </xf>
    <xf numFmtId="0" fontId="0" fillId="2" borderId="32" xfId="0" applyFill="1" applyBorder="1" applyAlignment="1">
      <alignment vertical="center" wrapText="1"/>
    </xf>
    <xf numFmtId="0" fontId="0" fillId="2" borderId="33" xfId="0" applyFill="1" applyBorder="1" applyAlignment="1">
      <alignment vertical="center" wrapText="1"/>
    </xf>
    <xf numFmtId="0" fontId="3" fillId="6" borderId="2"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34" xfId="0" applyFont="1" applyFill="1" applyBorder="1" applyAlignment="1">
      <alignment horizontal="center" vertical="center" wrapText="1"/>
    </xf>
    <xf numFmtId="0" fontId="0" fillId="2" borderId="35" xfId="0" applyFill="1" applyBorder="1" applyAlignment="1">
      <alignment horizontal="center" vertical="center"/>
    </xf>
    <xf numFmtId="0" fontId="0" fillId="2" borderId="36" xfId="0" applyFill="1" applyBorder="1" applyAlignment="1">
      <alignment horizontal="center" vertical="center"/>
    </xf>
    <xf numFmtId="0" fontId="3" fillId="6" borderId="2" xfId="0" applyFont="1" applyFill="1" applyBorder="1" applyAlignment="1">
      <alignment horizontal="center" vertical="center"/>
    </xf>
    <xf numFmtId="0" fontId="3" fillId="8" borderId="1"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0" fillId="2" borderId="0" xfId="0" applyFill="1" applyBorder="1" applyAlignment="1">
      <alignment vertical="center" wrapText="1"/>
    </xf>
    <xf numFmtId="0" fontId="7" fillId="2" borderId="0" xfId="0" applyFont="1" applyFill="1" applyAlignment="1">
      <alignment horizontal="center" vertical="center" wrapText="1"/>
    </xf>
    <xf numFmtId="0" fontId="7" fillId="2" borderId="0" xfId="0" applyFont="1" applyFill="1" applyAlignment="1">
      <alignment horizontal="center" vertical="center"/>
    </xf>
    <xf numFmtId="0" fontId="2" fillId="2" borderId="0" xfId="0" applyFont="1" applyFill="1" applyAlignment="1">
      <alignment horizontal="center" vertical="center"/>
    </xf>
    <xf numFmtId="0" fontId="3" fillId="4" borderId="37" xfId="0" applyFont="1" applyFill="1" applyBorder="1" applyAlignment="1" applyProtection="1">
      <alignment horizontal="center" vertical="center" wrapText="1"/>
      <protection locked="0"/>
    </xf>
    <xf numFmtId="0" fontId="3" fillId="4" borderId="4" xfId="0" applyFont="1" applyFill="1" applyBorder="1" applyAlignment="1" applyProtection="1">
      <alignment horizontal="center" vertical="center" wrapText="1"/>
      <protection locked="0"/>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16" xfId="0" applyFont="1" applyFill="1" applyBorder="1" applyAlignment="1">
      <alignment horizontal="center" vertical="center"/>
    </xf>
    <xf numFmtId="0" fontId="1" fillId="2" borderId="4" xfId="0" applyFont="1" applyFill="1" applyBorder="1" applyAlignment="1" applyProtection="1">
      <alignment horizontal="center" vertical="center"/>
      <protection locked="0"/>
    </xf>
    <xf numFmtId="0" fontId="2" fillId="2" borderId="0"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1" fillId="8" borderId="2" xfId="0" applyFont="1" applyFill="1" applyBorder="1" applyAlignment="1">
      <alignment horizontal="center" vertical="center" wrapText="1"/>
    </xf>
    <xf numFmtId="0" fontId="1" fillId="8" borderId="3"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7" borderId="3" xfId="0" applyFont="1" applyFill="1" applyBorder="1" applyAlignment="1">
      <alignment horizontal="center" vertical="center"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G220"/>
  <sheetViews>
    <sheetView zoomScale="115" zoomScaleNormal="115" workbookViewId="0">
      <selection activeCell="B14" sqref="B14"/>
    </sheetView>
  </sheetViews>
  <sheetFormatPr baseColWidth="10" defaultColWidth="11.44140625" defaultRowHeight="33.6" customHeight="1" x14ac:dyDescent="0.3"/>
  <cols>
    <col min="1" max="1" width="26.33203125" style="26" customWidth="1"/>
    <col min="2" max="2" width="88" style="26" customWidth="1"/>
    <col min="3" max="3" width="21.5546875" style="39" customWidth="1"/>
    <col min="4" max="4" width="15.33203125" style="25" bestFit="1" customWidth="1"/>
    <col min="5" max="6" width="11.44140625" style="25"/>
    <col min="7" max="7" width="78.44140625" style="25" customWidth="1"/>
    <col min="8" max="16384" width="11.44140625" style="25"/>
  </cols>
  <sheetData>
    <row r="1" spans="1:7" ht="14.4" x14ac:dyDescent="0.3">
      <c r="A1" s="90" t="s">
        <v>0</v>
      </c>
      <c r="B1" s="90"/>
      <c r="C1" s="90"/>
      <c r="D1" s="90"/>
    </row>
    <row r="2" spans="1:7" ht="14.4" x14ac:dyDescent="0.3">
      <c r="A2" s="90"/>
      <c r="B2" s="90"/>
      <c r="C2" s="90"/>
      <c r="D2" s="90"/>
    </row>
    <row r="3" spans="1:7" ht="14.4" x14ac:dyDescent="0.3">
      <c r="A3" s="88" t="s">
        <v>1</v>
      </c>
      <c r="B3" s="89"/>
      <c r="C3" s="89"/>
      <c r="D3" s="89"/>
    </row>
    <row r="4" spans="1:7" ht="14.4" x14ac:dyDescent="0.3">
      <c r="A4" s="20"/>
      <c r="B4" s="20"/>
      <c r="C4" s="24"/>
      <c r="D4" s="21"/>
    </row>
    <row r="5" spans="1:7" ht="15.6" x14ac:dyDescent="0.3">
      <c r="A5" s="20"/>
      <c r="B5" s="45" t="s">
        <v>75</v>
      </c>
      <c r="C5" s="13" t="s">
        <v>16</v>
      </c>
      <c r="D5" s="21"/>
      <c r="G5" s="26"/>
    </row>
    <row r="6" spans="1:7" ht="14.4" x14ac:dyDescent="0.3">
      <c r="A6" s="20"/>
      <c r="B6" s="46" t="s">
        <v>2</v>
      </c>
      <c r="C6" s="49">
        <v>0</v>
      </c>
      <c r="D6" s="21"/>
      <c r="G6" s="26"/>
    </row>
    <row r="7" spans="1:7" ht="14.4" x14ac:dyDescent="0.3">
      <c r="A7" s="20"/>
      <c r="B7" s="47" t="s">
        <v>3</v>
      </c>
      <c r="C7" s="49">
        <v>5</v>
      </c>
      <c r="D7" s="21"/>
      <c r="G7" s="26"/>
    </row>
    <row r="8" spans="1:7" ht="14.4" x14ac:dyDescent="0.3">
      <c r="A8" s="20"/>
      <c r="B8" s="47" t="s">
        <v>4</v>
      </c>
      <c r="C8" s="49">
        <v>10</v>
      </c>
      <c r="D8" s="21"/>
      <c r="G8" s="26"/>
    </row>
    <row r="9" spans="1:7" ht="14.4" x14ac:dyDescent="0.3">
      <c r="A9" s="20"/>
      <c r="B9" s="48" t="s">
        <v>5</v>
      </c>
      <c r="C9" s="50">
        <v>20</v>
      </c>
      <c r="D9" s="21"/>
      <c r="G9" s="26"/>
    </row>
    <row r="10" spans="1:7" ht="14.4" x14ac:dyDescent="0.3">
      <c r="A10" s="20"/>
      <c r="B10" s="20"/>
      <c r="C10" s="24"/>
      <c r="D10" s="21"/>
      <c r="G10" s="26"/>
    </row>
    <row r="11" spans="1:7" ht="31.2" x14ac:dyDescent="0.3">
      <c r="A11" s="18" t="s">
        <v>78</v>
      </c>
      <c r="B11" s="91" t="s">
        <v>79</v>
      </c>
      <c r="C11" s="92"/>
      <c r="D11" s="92"/>
      <c r="G11" s="26"/>
    </row>
    <row r="12" spans="1:7" ht="15.6" x14ac:dyDescent="0.3">
      <c r="A12" s="13" t="s">
        <v>6</v>
      </c>
      <c r="B12" s="13" t="s">
        <v>7</v>
      </c>
      <c r="C12" s="13" t="s">
        <v>8</v>
      </c>
      <c r="D12" s="22" t="s">
        <v>9</v>
      </c>
    </row>
    <row r="13" spans="1:7" ht="33.6" customHeight="1" x14ac:dyDescent="0.3">
      <c r="A13" s="44">
        <v>1</v>
      </c>
      <c r="B13" s="44" t="s">
        <v>80</v>
      </c>
      <c r="C13" s="40">
        <v>100</v>
      </c>
      <c r="D13" s="29" cm="1">
        <f t="array" ref="D13">IF(C13=0,
  0,
  IFERROR(
    _xlfn.LET(
      _xlpm.valores, _xlfn._xlws.FILTER($C$13:$C$220, ($C$13:$C$220&lt;&gt;"")*($C$13:$C$220&lt;&gt;0)),
      _xlpm.total, ROWS(_xlpm.valores),
      _xlpm.pos, MATCH(C13, _xlfn._xlws.SORT(_xlpm.valores), 0),
      _xlpm.grupo, ROUNDUP(_xlpm.pos / (_xlpm.total/3), 0),
      CHOOSE(_xlpm.grupo, 5, 10, 20)
    ),
    ""
  )
)</f>
        <v>10</v>
      </c>
    </row>
    <row r="14" spans="1:7" ht="33.6" customHeight="1" x14ac:dyDescent="0.3">
      <c r="A14" s="44">
        <v>2</v>
      </c>
      <c r="B14" s="44" t="s">
        <v>81</v>
      </c>
      <c r="C14" s="40">
        <v>100</v>
      </c>
      <c r="D14" s="29" cm="1">
        <f t="array" ref="D14">IF(C14=0,
  0,
  IFERROR(
    _xlfn.LET(
      _xlpm.valores, _xlfn._xlws.FILTER($C$13:$C$220, ($C$13:$C$220&lt;&gt;"")*($C$13:$C$220&lt;&gt;0)),
      _xlpm.total, ROWS(_xlpm.valores),
      _xlpm.pos, MATCH(C14, _xlfn._xlws.SORT(_xlpm.valores), 0),
      _xlpm.grupo, ROUNDUP(_xlpm.pos / (_xlpm.total/3), 0),
      CHOOSE(_xlpm.grupo, 5, 10, 20)
    ),
    ""
  )
)</f>
        <v>10</v>
      </c>
    </row>
    <row r="15" spans="1:7" ht="33.6" customHeight="1" x14ac:dyDescent="0.3">
      <c r="A15" s="44">
        <v>3</v>
      </c>
      <c r="B15" s="44" t="s">
        <v>82</v>
      </c>
      <c r="C15" s="40">
        <v>50</v>
      </c>
      <c r="D15" s="29" cm="1">
        <f t="array" ref="D15">IF(C15=0,
  0,
  IFERROR(
    _xlfn.LET(
      _xlpm.valores, _xlfn._xlws.FILTER($C$13:$C$220, ($C$13:$C$220&lt;&gt;"")*($C$13:$C$220&lt;&gt;0)),
      _xlpm.total, ROWS(_xlpm.valores),
      _xlpm.pos, MATCH(C15, _xlfn._xlws.SORT(_xlpm.valores), 0),
      _xlpm.grupo, ROUNDUP(_xlpm.pos / (_xlpm.total/3), 0),
      CHOOSE(_xlpm.grupo, 5, 10, 20)
    ),
    ""
  )
)</f>
        <v>5</v>
      </c>
    </row>
    <row r="16" spans="1:7" ht="33.6" customHeight="1" x14ac:dyDescent="0.3">
      <c r="A16" s="44"/>
      <c r="B16" s="44"/>
      <c r="C16" s="14"/>
      <c r="D16" s="29" cm="1">
        <f t="array" ref="D16">IF(C16=0,
  0,
  IFERROR(
    _xlfn.LET(
      _xlpm.valores, _xlfn._xlws.FILTER($C$13:$C$220, ($C$13:$C$220&lt;&gt;"")*($C$13:$C$220&lt;&gt;0)),
      _xlpm.total, ROWS(_xlpm.valores),
      _xlpm.pos, MATCH(C16, _xlfn._xlws.SORT(_xlpm.valores), 0),
      _xlpm.grupo, ROUNDUP(_xlpm.pos / (_xlpm.total/3), 0),
      CHOOSE(_xlpm.grupo, 5, 10, 20)
    ),
    ""
  )
)</f>
        <v>0</v>
      </c>
    </row>
    <row r="17" spans="1:4" ht="33.6" customHeight="1" x14ac:dyDescent="0.3">
      <c r="A17" s="44"/>
      <c r="B17" s="44"/>
      <c r="C17" s="14"/>
      <c r="D17" s="29" cm="1">
        <f t="array" ref="D17">IF(C17=0,
  0,
  IFERROR(
    _xlfn.LET(
      _xlpm.valores, _xlfn._xlws.FILTER($C$13:$C$220, ($C$13:$C$220&lt;&gt;"")*($C$13:$C$220&lt;&gt;0)),
      _xlpm.total, ROWS(_xlpm.valores),
      _xlpm.pos, MATCH(C17, _xlfn._xlws.SORT(_xlpm.valores), 0),
      _xlpm.grupo, ROUNDUP(_xlpm.pos / (_xlpm.total/3), 0),
      CHOOSE(_xlpm.grupo, 5, 10, 20)
    ),
    ""
  )
)</f>
        <v>0</v>
      </c>
    </row>
    <row r="18" spans="1:4" ht="33.6" customHeight="1" x14ac:dyDescent="0.3">
      <c r="A18" s="44"/>
      <c r="B18" s="44"/>
      <c r="C18" s="14"/>
      <c r="D18" s="29" cm="1">
        <f t="array" ref="D18">IF(C18=0,
  0,
  IFERROR(
    _xlfn.LET(
      _xlpm.valores, _xlfn._xlws.FILTER($C$13:$C$220, ($C$13:$C$220&lt;&gt;"")*($C$13:$C$220&lt;&gt;0)),
      _xlpm.total, ROWS(_xlpm.valores),
      _xlpm.pos, MATCH(C18, _xlfn._xlws.SORT(_xlpm.valores), 0),
      _xlpm.grupo, ROUNDUP(_xlpm.pos / (_xlpm.total/3), 0),
      CHOOSE(_xlpm.grupo, 5, 10, 20)
    ),
    ""
  )
)</f>
        <v>0</v>
      </c>
    </row>
    <row r="19" spans="1:4" ht="33.6" customHeight="1" x14ac:dyDescent="0.3">
      <c r="A19" s="44"/>
      <c r="B19" s="44"/>
      <c r="C19" s="14"/>
      <c r="D19" s="29" cm="1">
        <f t="array" ref="D19">IF(C19=0,
  0,
  IFERROR(
    _xlfn.LET(
      _xlpm.valores, _xlfn._xlws.FILTER($C$13:$C$220, ($C$13:$C$220&lt;&gt;"")*($C$13:$C$220&lt;&gt;0)),
      _xlpm.total, ROWS(_xlpm.valores),
      _xlpm.pos, MATCH(C19, _xlfn._xlws.SORT(_xlpm.valores), 0),
      _xlpm.grupo, ROUNDUP(_xlpm.pos / (_xlpm.total/3), 0),
      CHOOSE(_xlpm.grupo, 5, 10, 20)
    ),
    ""
  )
)</f>
        <v>0</v>
      </c>
    </row>
    <row r="20" spans="1:4" ht="33.6" customHeight="1" x14ac:dyDescent="0.3">
      <c r="A20" s="44"/>
      <c r="B20" s="44"/>
      <c r="C20" s="14"/>
      <c r="D20" s="29" cm="1">
        <f t="array" ref="D20">IF(C20=0,
  0,
  IFERROR(
    _xlfn.LET(
      _xlpm.valores, _xlfn._xlws.FILTER($C$13:$C$220, ($C$13:$C$220&lt;&gt;"")*($C$13:$C$220&lt;&gt;0)),
      _xlpm.total, ROWS(_xlpm.valores),
      _xlpm.pos, MATCH(C20, _xlfn._xlws.SORT(_xlpm.valores), 0),
      _xlpm.grupo, ROUNDUP(_xlpm.pos / (_xlpm.total/3), 0),
      CHOOSE(_xlpm.grupo, 5, 10, 20)
    ),
    ""
  )
)</f>
        <v>0</v>
      </c>
    </row>
    <row r="21" spans="1:4" ht="33.6" customHeight="1" x14ac:dyDescent="0.3">
      <c r="A21" s="44"/>
      <c r="B21" s="44"/>
      <c r="C21" s="14"/>
      <c r="D21" s="29" cm="1">
        <f t="array" ref="D21">IF(C21=0,
  0,
  IFERROR(
    _xlfn.LET(
      _xlpm.valores, _xlfn._xlws.FILTER($C$13:$C$220, ($C$13:$C$220&lt;&gt;"")*($C$13:$C$220&lt;&gt;0)),
      _xlpm.total, ROWS(_xlpm.valores),
      _xlpm.pos, MATCH(C21, _xlfn._xlws.SORT(_xlpm.valores), 0),
      _xlpm.grupo, ROUNDUP(_xlpm.pos / (_xlpm.total/3), 0),
      CHOOSE(_xlpm.grupo, 5, 10, 20)
    ),
    ""
  )
)</f>
        <v>0</v>
      </c>
    </row>
    <row r="22" spans="1:4" ht="33.6" customHeight="1" x14ac:dyDescent="0.3">
      <c r="A22" s="44"/>
      <c r="B22" s="44"/>
      <c r="C22" s="14"/>
      <c r="D22" s="29" cm="1">
        <f t="array" ref="D22">IF(C22=0,
  0,
  IFERROR(
    _xlfn.LET(
      _xlpm.valores, _xlfn._xlws.FILTER($C$13:$C$220, ($C$13:$C$220&lt;&gt;"")*($C$13:$C$220&lt;&gt;0)),
      _xlpm.total, ROWS(_xlpm.valores),
      _xlpm.pos, MATCH(C22, _xlfn._xlws.SORT(_xlpm.valores), 0),
      _xlpm.grupo, ROUNDUP(_xlpm.pos / (_xlpm.total/3), 0),
      CHOOSE(_xlpm.grupo, 5, 10, 20)
    ),
    ""
  )
)</f>
        <v>0</v>
      </c>
    </row>
    <row r="23" spans="1:4" ht="33.6" customHeight="1" x14ac:dyDescent="0.3">
      <c r="A23" s="44"/>
      <c r="B23" s="44"/>
      <c r="C23" s="14"/>
      <c r="D23" s="29" cm="1">
        <f t="array" ref="D23">IF(C23=0,
  0,
  IFERROR(
    _xlfn.LET(
      _xlpm.valores, _xlfn._xlws.FILTER($C$13:$C$220, ($C$13:$C$220&lt;&gt;"")*($C$13:$C$220&lt;&gt;0)),
      _xlpm.total, ROWS(_xlpm.valores),
      _xlpm.pos, MATCH(C23, _xlfn._xlws.SORT(_xlpm.valores), 0),
      _xlpm.grupo, ROUNDUP(_xlpm.pos / (_xlpm.total/3), 0),
      CHOOSE(_xlpm.grupo, 5, 10, 20)
    ),
    ""
  )
)</f>
        <v>0</v>
      </c>
    </row>
    <row r="24" spans="1:4" ht="33.6" customHeight="1" x14ac:dyDescent="0.3">
      <c r="A24" s="44"/>
      <c r="B24" s="44"/>
      <c r="C24" s="14"/>
      <c r="D24" s="29" cm="1">
        <f t="array" ref="D24">IF(C24=0,
  0,
  IFERROR(
    _xlfn.LET(
      _xlpm.valores, _xlfn._xlws.FILTER($C$13:$C$220, ($C$13:$C$220&lt;&gt;"")*($C$13:$C$220&lt;&gt;0)),
      _xlpm.total, ROWS(_xlpm.valores),
      _xlpm.pos, MATCH(C24, _xlfn._xlws.SORT(_xlpm.valores), 0),
      _xlpm.grupo, ROUNDUP(_xlpm.pos / (_xlpm.total/3), 0),
      CHOOSE(_xlpm.grupo, 5, 10, 20)
    ),
    ""
  )
)</f>
        <v>0</v>
      </c>
    </row>
    <row r="25" spans="1:4" ht="33.6" customHeight="1" x14ac:dyDescent="0.3">
      <c r="A25" s="44"/>
      <c r="B25" s="44"/>
      <c r="C25" s="14"/>
      <c r="D25" s="29" cm="1">
        <f t="array" ref="D25">IF(C25=0,
  0,
  IFERROR(
    _xlfn.LET(
      _xlpm.valores, _xlfn._xlws.FILTER($C$13:$C$220, ($C$13:$C$220&lt;&gt;"")*($C$13:$C$220&lt;&gt;0)),
      _xlpm.total, ROWS(_xlpm.valores),
      _xlpm.pos, MATCH(C25, _xlfn._xlws.SORT(_xlpm.valores), 0),
      _xlpm.grupo, ROUNDUP(_xlpm.pos / (_xlpm.total/3), 0),
      CHOOSE(_xlpm.grupo, 5, 10, 20)
    ),
    ""
  )
)</f>
        <v>0</v>
      </c>
    </row>
    <row r="26" spans="1:4" ht="33.6" customHeight="1" x14ac:dyDescent="0.3">
      <c r="A26" s="44"/>
      <c r="B26" s="44"/>
      <c r="C26" s="14"/>
      <c r="D26" s="29" cm="1">
        <f t="array" ref="D26">IF(C26=0,
  0,
  IFERROR(
    _xlfn.LET(
      _xlpm.valores, _xlfn._xlws.FILTER($C$13:$C$220, ($C$13:$C$220&lt;&gt;"")*($C$13:$C$220&lt;&gt;0)),
      _xlpm.total, ROWS(_xlpm.valores),
      _xlpm.pos, MATCH(C26, _xlfn._xlws.SORT(_xlpm.valores), 0),
      _xlpm.grupo, ROUNDUP(_xlpm.pos / (_xlpm.total/3), 0),
      CHOOSE(_xlpm.grupo, 5, 10, 20)
    ),
    ""
  )
)</f>
        <v>0</v>
      </c>
    </row>
    <row r="27" spans="1:4" ht="33.6" customHeight="1" x14ac:dyDescent="0.3">
      <c r="A27" s="44"/>
      <c r="B27" s="44"/>
      <c r="C27" s="14"/>
      <c r="D27" s="29" cm="1">
        <f t="array" ref="D27">IF(C27=0,
  0,
  IFERROR(
    _xlfn.LET(
      _xlpm.valores, _xlfn._xlws.FILTER($C$13:$C$220, ($C$13:$C$220&lt;&gt;"")*($C$13:$C$220&lt;&gt;0)),
      _xlpm.total, ROWS(_xlpm.valores),
      _xlpm.pos, MATCH(C27, _xlfn._xlws.SORT(_xlpm.valores), 0),
      _xlpm.grupo, ROUNDUP(_xlpm.pos / (_xlpm.total/3), 0),
      CHOOSE(_xlpm.grupo, 5, 10, 20)
    ),
    ""
  )
)</f>
        <v>0</v>
      </c>
    </row>
    <row r="28" spans="1:4" ht="33.6" customHeight="1" x14ac:dyDescent="0.3">
      <c r="A28" s="44"/>
      <c r="B28" s="44"/>
      <c r="C28" s="14"/>
      <c r="D28" s="29" cm="1">
        <f t="array" ref="D28">IF(C28=0,
  0,
  IFERROR(
    _xlfn.LET(
      _xlpm.valores, _xlfn._xlws.FILTER($C$13:$C$220, ($C$13:$C$220&lt;&gt;"")*($C$13:$C$220&lt;&gt;0)),
      _xlpm.total, ROWS(_xlpm.valores),
      _xlpm.pos, MATCH(C28, _xlfn._xlws.SORT(_xlpm.valores), 0),
      _xlpm.grupo, ROUNDUP(_xlpm.pos / (_xlpm.total/3), 0),
      CHOOSE(_xlpm.grupo, 5, 10, 20)
    ),
    ""
  )
)</f>
        <v>0</v>
      </c>
    </row>
    <row r="29" spans="1:4" ht="33.6" customHeight="1" x14ac:dyDescent="0.3">
      <c r="A29" s="44"/>
      <c r="B29" s="44"/>
      <c r="C29" s="14"/>
      <c r="D29" s="29" cm="1">
        <f t="array" ref="D29">IF(C29=0,
  0,
  IFERROR(
    _xlfn.LET(
      _xlpm.valores, _xlfn._xlws.FILTER($C$13:$C$220, ($C$13:$C$220&lt;&gt;"")*($C$13:$C$220&lt;&gt;0)),
      _xlpm.total, ROWS(_xlpm.valores),
      _xlpm.pos, MATCH(C29, _xlfn._xlws.SORT(_xlpm.valores), 0),
      _xlpm.grupo, ROUNDUP(_xlpm.pos / (_xlpm.total/3), 0),
      CHOOSE(_xlpm.grupo, 5, 10, 20)
    ),
    ""
  )
)</f>
        <v>0</v>
      </c>
    </row>
    <row r="30" spans="1:4" ht="33.6" customHeight="1" x14ac:dyDescent="0.3">
      <c r="A30" s="44"/>
      <c r="B30" s="44"/>
      <c r="C30" s="14"/>
      <c r="D30" s="29" cm="1">
        <f t="array" ref="D30">IF(C30=0,
  0,
  IFERROR(
    _xlfn.LET(
      _xlpm.valores, _xlfn._xlws.FILTER($C$13:$C$220, ($C$13:$C$220&lt;&gt;"")*($C$13:$C$220&lt;&gt;0)),
      _xlpm.total, ROWS(_xlpm.valores),
      _xlpm.pos, MATCH(C30, _xlfn._xlws.SORT(_xlpm.valores), 0),
      _xlpm.grupo, ROUNDUP(_xlpm.pos / (_xlpm.total/3), 0),
      CHOOSE(_xlpm.grupo, 5, 10, 20)
    ),
    ""
  )
)</f>
        <v>0</v>
      </c>
    </row>
    <row r="31" spans="1:4" ht="33.6" customHeight="1" x14ac:dyDescent="0.3">
      <c r="A31" s="44"/>
      <c r="B31" s="44"/>
      <c r="C31" s="14"/>
      <c r="D31" s="29" cm="1">
        <f t="array" ref="D31">IF(C31=0,
  0,
  IFERROR(
    _xlfn.LET(
      _xlpm.valores, _xlfn._xlws.FILTER($C$13:$C$220, ($C$13:$C$220&lt;&gt;"")*($C$13:$C$220&lt;&gt;0)),
      _xlpm.total, ROWS(_xlpm.valores),
      _xlpm.pos, MATCH(C31, _xlfn._xlws.SORT(_xlpm.valores), 0),
      _xlpm.grupo, ROUNDUP(_xlpm.pos / (_xlpm.total/3), 0),
      CHOOSE(_xlpm.grupo, 5, 10, 20)
    ),
    ""
  )
)</f>
        <v>0</v>
      </c>
    </row>
    <row r="32" spans="1:4" ht="33.6" customHeight="1" x14ac:dyDescent="0.3">
      <c r="A32" s="44"/>
      <c r="B32" s="44"/>
      <c r="C32" s="14"/>
      <c r="D32" s="29" cm="1">
        <f t="array" ref="D32">IF(C32=0,
  0,
  IFERROR(
    _xlfn.LET(
      _xlpm.valores, _xlfn._xlws.FILTER($C$13:$C$220, ($C$13:$C$220&lt;&gt;"")*($C$13:$C$220&lt;&gt;0)),
      _xlpm.total, ROWS(_xlpm.valores),
      _xlpm.pos, MATCH(C32, _xlfn._xlws.SORT(_xlpm.valores), 0),
      _xlpm.grupo, ROUNDUP(_xlpm.pos / (_xlpm.total/3), 0),
      CHOOSE(_xlpm.grupo, 5, 10, 20)
    ),
    ""
  )
)</f>
        <v>0</v>
      </c>
    </row>
    <row r="33" spans="1:4" ht="33.6" customHeight="1" x14ac:dyDescent="0.3">
      <c r="A33" s="44"/>
      <c r="B33" s="44"/>
      <c r="C33" s="14"/>
      <c r="D33" s="29" cm="1">
        <f t="array" ref="D33">IF(C33=0,
  0,
  IFERROR(
    _xlfn.LET(
      _xlpm.valores, _xlfn._xlws.FILTER($C$13:$C$220, ($C$13:$C$220&lt;&gt;"")*($C$13:$C$220&lt;&gt;0)),
      _xlpm.total, ROWS(_xlpm.valores),
      _xlpm.pos, MATCH(C33, _xlfn._xlws.SORT(_xlpm.valores), 0),
      _xlpm.grupo, ROUNDUP(_xlpm.pos / (_xlpm.total/3), 0),
      CHOOSE(_xlpm.grupo, 5, 10, 20)
    ),
    ""
  )
)</f>
        <v>0</v>
      </c>
    </row>
    <row r="34" spans="1:4" ht="33.6" customHeight="1" x14ac:dyDescent="0.3">
      <c r="A34" s="44"/>
      <c r="B34" s="44"/>
      <c r="C34" s="14"/>
      <c r="D34" s="29" cm="1">
        <f t="array" ref="D34">IF(C34=0,
  0,
  IFERROR(
    _xlfn.LET(
      _xlpm.valores, _xlfn._xlws.FILTER($C$13:$C$220, ($C$13:$C$220&lt;&gt;"")*($C$13:$C$220&lt;&gt;0)),
      _xlpm.total, ROWS(_xlpm.valores),
      _xlpm.pos, MATCH(C34, _xlfn._xlws.SORT(_xlpm.valores), 0),
      _xlpm.grupo, ROUNDUP(_xlpm.pos / (_xlpm.total/3), 0),
      CHOOSE(_xlpm.grupo, 5, 10, 20)
    ),
    ""
  )
)</f>
        <v>0</v>
      </c>
    </row>
    <row r="35" spans="1:4" ht="33.6" customHeight="1" x14ac:dyDescent="0.3">
      <c r="A35" s="44"/>
      <c r="B35" s="44"/>
      <c r="C35" s="14"/>
      <c r="D35" s="29" cm="1">
        <f t="array" ref="D35">IF(C35=0,
  0,
  IFERROR(
    _xlfn.LET(
      _xlpm.valores, _xlfn._xlws.FILTER($C$13:$C$220, ($C$13:$C$220&lt;&gt;"")*($C$13:$C$220&lt;&gt;0)),
      _xlpm.total, ROWS(_xlpm.valores),
      _xlpm.pos, MATCH(C35, _xlfn._xlws.SORT(_xlpm.valores), 0),
      _xlpm.grupo, ROUNDUP(_xlpm.pos / (_xlpm.total/3), 0),
      CHOOSE(_xlpm.grupo, 5, 10, 20)
    ),
    ""
  )
)</f>
        <v>0</v>
      </c>
    </row>
    <row r="36" spans="1:4" ht="33.6" customHeight="1" x14ac:dyDescent="0.3">
      <c r="A36" s="44"/>
      <c r="B36" s="44"/>
      <c r="C36" s="14"/>
      <c r="D36" s="29" cm="1">
        <f t="array" ref="D36">IF(C36=0,
  0,
  IFERROR(
    _xlfn.LET(
      _xlpm.valores, _xlfn._xlws.FILTER($C$13:$C$220, ($C$13:$C$220&lt;&gt;"")*($C$13:$C$220&lt;&gt;0)),
      _xlpm.total, ROWS(_xlpm.valores),
      _xlpm.pos, MATCH(C36, _xlfn._xlws.SORT(_xlpm.valores), 0),
      _xlpm.grupo, ROUNDUP(_xlpm.pos / (_xlpm.total/3), 0),
      CHOOSE(_xlpm.grupo, 5, 10, 20)
    ),
    ""
  )
)</f>
        <v>0</v>
      </c>
    </row>
    <row r="37" spans="1:4" ht="33.6" customHeight="1" x14ac:dyDescent="0.3">
      <c r="A37" s="44"/>
      <c r="B37" s="44"/>
      <c r="C37" s="14"/>
      <c r="D37" s="29" cm="1">
        <f t="array" ref="D37">IF(C37=0,
  0,
  IFERROR(
    _xlfn.LET(
      _xlpm.valores, _xlfn._xlws.FILTER($C$13:$C$220, ($C$13:$C$220&lt;&gt;"")*($C$13:$C$220&lt;&gt;0)),
      _xlpm.total, ROWS(_xlpm.valores),
      _xlpm.pos, MATCH(C37, _xlfn._xlws.SORT(_xlpm.valores), 0),
      _xlpm.grupo, ROUNDUP(_xlpm.pos / (_xlpm.total/3), 0),
      CHOOSE(_xlpm.grupo, 5, 10, 20)
    ),
    ""
  )
)</f>
        <v>0</v>
      </c>
    </row>
    <row r="38" spans="1:4" ht="33.6" customHeight="1" x14ac:dyDescent="0.3">
      <c r="A38" s="44"/>
      <c r="B38" s="44"/>
      <c r="C38" s="14"/>
      <c r="D38" s="29" cm="1">
        <f t="array" ref="D38">IF(C38=0,
  0,
  IFERROR(
    _xlfn.LET(
      _xlpm.valores, _xlfn._xlws.FILTER($C$13:$C$220, ($C$13:$C$220&lt;&gt;"")*($C$13:$C$220&lt;&gt;0)),
      _xlpm.total, ROWS(_xlpm.valores),
      _xlpm.pos, MATCH(C38, _xlfn._xlws.SORT(_xlpm.valores), 0),
      _xlpm.grupo, ROUNDUP(_xlpm.pos / (_xlpm.total/3), 0),
      CHOOSE(_xlpm.grupo, 5, 10, 20)
    ),
    ""
  )
)</f>
        <v>0</v>
      </c>
    </row>
    <row r="39" spans="1:4" ht="33.6" customHeight="1" x14ac:dyDescent="0.3">
      <c r="A39" s="44"/>
      <c r="B39" s="44"/>
      <c r="C39" s="14"/>
      <c r="D39" s="29" cm="1">
        <f t="array" ref="D39">IF(C39=0,
  0,
  IFERROR(
    _xlfn.LET(
      _xlpm.valores, _xlfn._xlws.FILTER($C$13:$C$220, ($C$13:$C$220&lt;&gt;"")*($C$13:$C$220&lt;&gt;0)),
      _xlpm.total, ROWS(_xlpm.valores),
      _xlpm.pos, MATCH(C39, _xlfn._xlws.SORT(_xlpm.valores), 0),
      _xlpm.grupo, ROUNDUP(_xlpm.pos / (_xlpm.total/3), 0),
      CHOOSE(_xlpm.grupo, 5, 10, 20)
    ),
    ""
  )
)</f>
        <v>0</v>
      </c>
    </row>
    <row r="40" spans="1:4" ht="33.6" customHeight="1" x14ac:dyDescent="0.3">
      <c r="A40" s="44"/>
      <c r="B40" s="44"/>
      <c r="C40" s="14"/>
      <c r="D40" s="29" cm="1">
        <f t="array" ref="D40">IF(C40=0,
  0,
  IFERROR(
    _xlfn.LET(
      _xlpm.valores, _xlfn._xlws.FILTER($C$13:$C$220, ($C$13:$C$220&lt;&gt;"")*($C$13:$C$220&lt;&gt;0)),
      _xlpm.total, ROWS(_xlpm.valores),
      _xlpm.pos, MATCH(C40, _xlfn._xlws.SORT(_xlpm.valores), 0),
      _xlpm.grupo, ROUNDUP(_xlpm.pos / (_xlpm.total/3), 0),
      CHOOSE(_xlpm.grupo, 5, 10, 20)
    ),
    ""
  )
)</f>
        <v>0</v>
      </c>
    </row>
    <row r="41" spans="1:4" ht="33.6" customHeight="1" x14ac:dyDescent="0.3">
      <c r="A41" s="44"/>
      <c r="B41" s="44"/>
      <c r="C41" s="14"/>
      <c r="D41" s="29" cm="1">
        <f t="array" ref="D41">IF(C41=0,
  0,
  IFERROR(
    _xlfn.LET(
      _xlpm.valores, _xlfn._xlws.FILTER($C$13:$C$220, ($C$13:$C$220&lt;&gt;"")*($C$13:$C$220&lt;&gt;0)),
      _xlpm.total, ROWS(_xlpm.valores),
      _xlpm.pos, MATCH(C41, _xlfn._xlws.SORT(_xlpm.valores), 0),
      _xlpm.grupo, ROUNDUP(_xlpm.pos / (_xlpm.total/3), 0),
      CHOOSE(_xlpm.grupo, 5, 10, 20)
    ),
    ""
  )
)</f>
        <v>0</v>
      </c>
    </row>
    <row r="42" spans="1:4" ht="33.6" customHeight="1" x14ac:dyDescent="0.3">
      <c r="A42" s="44"/>
      <c r="B42" s="44"/>
      <c r="C42" s="14"/>
      <c r="D42" s="29" cm="1">
        <f t="array" ref="D42">IF(C42=0,
  0,
  IFERROR(
    _xlfn.LET(
      _xlpm.valores, _xlfn._xlws.FILTER($C$13:$C$220, ($C$13:$C$220&lt;&gt;"")*($C$13:$C$220&lt;&gt;0)),
      _xlpm.total, ROWS(_xlpm.valores),
      _xlpm.pos, MATCH(C42, _xlfn._xlws.SORT(_xlpm.valores), 0),
      _xlpm.grupo, ROUNDUP(_xlpm.pos / (_xlpm.total/3), 0),
      CHOOSE(_xlpm.grupo, 5, 10, 20)
    ),
    ""
  )
)</f>
        <v>0</v>
      </c>
    </row>
    <row r="43" spans="1:4" ht="33.6" customHeight="1" x14ac:dyDescent="0.3">
      <c r="A43" s="44" t="e">
        <f>IF(#REF!="","",#REF!)</f>
        <v>#REF!</v>
      </c>
      <c r="B43" s="44" t="e">
        <f>IF(#REF!="","",#REF!)</f>
        <v>#REF!</v>
      </c>
      <c r="C43" s="14"/>
      <c r="D43" s="29" cm="1">
        <f t="array" ref="D43">IF(C43=0,
  0,
  IFERROR(
    _xlfn.LET(
      _xlpm.valores, _xlfn._xlws.FILTER($C$13:$C$220, ($C$13:$C$220&lt;&gt;"")*($C$13:$C$220&lt;&gt;0)),
      _xlpm.total, ROWS(_xlpm.valores),
      _xlpm.pos, MATCH(C43, _xlfn._xlws.SORT(_xlpm.valores), 0),
      _xlpm.grupo, ROUNDUP(_xlpm.pos / (_xlpm.total/3), 0),
      CHOOSE(_xlpm.grupo, 5, 10, 20)
    ),
    ""
  )
)</f>
        <v>0</v>
      </c>
    </row>
    <row r="44" spans="1:4" ht="33.6" customHeight="1" x14ac:dyDescent="0.3">
      <c r="A44" s="44" t="e">
        <f>IF(#REF!="","",#REF!)</f>
        <v>#REF!</v>
      </c>
      <c r="B44" s="44" t="e">
        <f>IF(#REF!="","",#REF!)</f>
        <v>#REF!</v>
      </c>
      <c r="C44" s="14"/>
      <c r="D44" s="29" cm="1">
        <f t="array" ref="D44">IF(C44=0,
  0,
  IFERROR(
    _xlfn.LET(
      _xlpm.valores, _xlfn._xlws.FILTER($C$13:$C$220, ($C$13:$C$220&lt;&gt;"")*($C$13:$C$220&lt;&gt;0)),
      _xlpm.total, ROWS(_xlpm.valores),
      _xlpm.pos, MATCH(C44, _xlfn._xlws.SORT(_xlpm.valores), 0),
      _xlpm.grupo, ROUNDUP(_xlpm.pos / (_xlpm.total/3), 0),
      CHOOSE(_xlpm.grupo, 5, 10, 20)
    ),
    ""
  )
)</f>
        <v>0</v>
      </c>
    </row>
    <row r="45" spans="1:4" ht="33.6" customHeight="1" x14ac:dyDescent="0.3">
      <c r="A45" s="44" t="e">
        <f>IF(#REF!="","",#REF!)</f>
        <v>#REF!</v>
      </c>
      <c r="B45" s="44" t="e">
        <f>IF(#REF!="","",#REF!)</f>
        <v>#REF!</v>
      </c>
      <c r="C45" s="14"/>
      <c r="D45" s="29" cm="1">
        <f t="array" ref="D45">IF(C45=0,
  0,
  IFERROR(
    _xlfn.LET(
      _xlpm.valores, _xlfn._xlws.FILTER($C$13:$C$220, ($C$13:$C$220&lt;&gt;"")*($C$13:$C$220&lt;&gt;0)),
      _xlpm.total, ROWS(_xlpm.valores),
      _xlpm.pos, MATCH(C45, _xlfn._xlws.SORT(_xlpm.valores), 0),
      _xlpm.grupo, ROUNDUP(_xlpm.pos / (_xlpm.total/3), 0),
      CHOOSE(_xlpm.grupo, 5, 10, 20)
    ),
    ""
  )
)</f>
        <v>0</v>
      </c>
    </row>
    <row r="46" spans="1:4" ht="33.6" customHeight="1" x14ac:dyDescent="0.3">
      <c r="A46" s="44" t="e">
        <f>IF(#REF!="","",#REF!)</f>
        <v>#REF!</v>
      </c>
      <c r="B46" s="44" t="e">
        <f>IF(#REF!="","",#REF!)</f>
        <v>#REF!</v>
      </c>
      <c r="C46" s="14"/>
      <c r="D46" s="29" cm="1">
        <f t="array" ref="D46">IF(C46=0,
  0,
  IFERROR(
    _xlfn.LET(
      _xlpm.valores, _xlfn._xlws.FILTER($C$13:$C$220, ($C$13:$C$220&lt;&gt;"")*($C$13:$C$220&lt;&gt;0)),
      _xlpm.total, ROWS(_xlpm.valores),
      _xlpm.pos, MATCH(C46, _xlfn._xlws.SORT(_xlpm.valores), 0),
      _xlpm.grupo, ROUNDUP(_xlpm.pos / (_xlpm.total/3), 0),
      CHOOSE(_xlpm.grupo, 5, 10, 20)
    ),
    ""
  )
)</f>
        <v>0</v>
      </c>
    </row>
    <row r="47" spans="1:4" ht="33.6" customHeight="1" x14ac:dyDescent="0.3">
      <c r="A47" s="44" t="e">
        <f>IF(#REF!="","",#REF!)</f>
        <v>#REF!</v>
      </c>
      <c r="B47" s="44" t="e">
        <f>IF(#REF!="","",#REF!)</f>
        <v>#REF!</v>
      </c>
      <c r="C47" s="14"/>
      <c r="D47" s="29" cm="1">
        <f t="array" ref="D47">IF(C47=0,
  0,
  IFERROR(
    _xlfn.LET(
      _xlpm.valores, _xlfn._xlws.FILTER($C$13:$C$220, ($C$13:$C$220&lt;&gt;"")*($C$13:$C$220&lt;&gt;0)),
      _xlpm.total, ROWS(_xlpm.valores),
      _xlpm.pos, MATCH(C47, _xlfn._xlws.SORT(_xlpm.valores), 0),
      _xlpm.grupo, ROUNDUP(_xlpm.pos / (_xlpm.total/3), 0),
      CHOOSE(_xlpm.grupo, 5, 10, 20)
    ),
    ""
  )
)</f>
        <v>0</v>
      </c>
    </row>
    <row r="48" spans="1:4" ht="33.6" customHeight="1" x14ac:dyDescent="0.3">
      <c r="A48" s="44" t="e">
        <f>IF(#REF!="","",#REF!)</f>
        <v>#REF!</v>
      </c>
      <c r="B48" s="44" t="e">
        <f>IF(#REF!="","",#REF!)</f>
        <v>#REF!</v>
      </c>
      <c r="C48" s="14"/>
      <c r="D48" s="29" cm="1">
        <f t="array" ref="D48">IF(C48=0,
  0,
  IFERROR(
    _xlfn.LET(
      _xlpm.valores, _xlfn._xlws.FILTER($C$13:$C$220, ($C$13:$C$220&lt;&gt;"")*($C$13:$C$220&lt;&gt;0)),
      _xlpm.total, ROWS(_xlpm.valores),
      _xlpm.pos, MATCH(C48, _xlfn._xlws.SORT(_xlpm.valores), 0),
      _xlpm.grupo, ROUNDUP(_xlpm.pos / (_xlpm.total/3), 0),
      CHOOSE(_xlpm.grupo, 5, 10, 20)
    ),
    ""
  )
)</f>
        <v>0</v>
      </c>
    </row>
    <row r="49" spans="1:4" ht="33.6" customHeight="1" x14ac:dyDescent="0.3">
      <c r="A49" s="44" t="e">
        <f>IF(#REF!="","",#REF!)</f>
        <v>#REF!</v>
      </c>
      <c r="B49" s="44" t="e">
        <f>IF(#REF!="","",#REF!)</f>
        <v>#REF!</v>
      </c>
      <c r="C49" s="14"/>
      <c r="D49" s="29" cm="1">
        <f t="array" ref="D49">IF(C49=0,
  0,
  IFERROR(
    _xlfn.LET(
      _xlpm.valores, _xlfn._xlws.FILTER($C$13:$C$220, ($C$13:$C$220&lt;&gt;"")*($C$13:$C$220&lt;&gt;0)),
      _xlpm.total, ROWS(_xlpm.valores),
      _xlpm.pos, MATCH(C49, _xlfn._xlws.SORT(_xlpm.valores), 0),
      _xlpm.grupo, ROUNDUP(_xlpm.pos / (_xlpm.total/3), 0),
      CHOOSE(_xlpm.grupo, 5, 10, 20)
    ),
    ""
  )
)</f>
        <v>0</v>
      </c>
    </row>
    <row r="50" spans="1:4" ht="33.6" customHeight="1" x14ac:dyDescent="0.3">
      <c r="A50" s="44" t="e">
        <f>IF(#REF!="","",#REF!)</f>
        <v>#REF!</v>
      </c>
      <c r="B50" s="44" t="e">
        <f>IF(#REF!="","",#REF!)</f>
        <v>#REF!</v>
      </c>
      <c r="C50" s="14"/>
      <c r="D50" s="29" cm="1">
        <f t="array" ref="D50">IF(C50=0,
  0,
  IFERROR(
    _xlfn.LET(
      _xlpm.valores, _xlfn._xlws.FILTER($C$13:$C$220, ($C$13:$C$220&lt;&gt;"")*($C$13:$C$220&lt;&gt;0)),
      _xlpm.total, ROWS(_xlpm.valores),
      _xlpm.pos, MATCH(C50, _xlfn._xlws.SORT(_xlpm.valores), 0),
      _xlpm.grupo, ROUNDUP(_xlpm.pos / (_xlpm.total/3), 0),
      CHOOSE(_xlpm.grupo, 5, 10, 20)
    ),
    ""
  )
)</f>
        <v>0</v>
      </c>
    </row>
    <row r="51" spans="1:4" ht="33.6" customHeight="1" x14ac:dyDescent="0.3">
      <c r="A51" s="44" t="e">
        <f>IF(#REF!="","",#REF!)</f>
        <v>#REF!</v>
      </c>
      <c r="B51" s="44" t="e">
        <f>IF(#REF!="","",#REF!)</f>
        <v>#REF!</v>
      </c>
      <c r="C51" s="14"/>
      <c r="D51" s="29" cm="1">
        <f t="array" ref="D51">IF(C51=0,
  0,
  IFERROR(
    _xlfn.LET(
      _xlpm.valores, _xlfn._xlws.FILTER($C$13:$C$220, ($C$13:$C$220&lt;&gt;"")*($C$13:$C$220&lt;&gt;0)),
      _xlpm.total, ROWS(_xlpm.valores),
      _xlpm.pos, MATCH(C51, _xlfn._xlws.SORT(_xlpm.valores), 0),
      _xlpm.grupo, ROUNDUP(_xlpm.pos / (_xlpm.total/3), 0),
      CHOOSE(_xlpm.grupo, 5, 10, 20)
    ),
    ""
  )
)</f>
        <v>0</v>
      </c>
    </row>
    <row r="52" spans="1:4" ht="33.6" customHeight="1" x14ac:dyDescent="0.3">
      <c r="A52" s="44" t="e">
        <f>IF(#REF!="","",#REF!)</f>
        <v>#REF!</v>
      </c>
      <c r="B52" s="44" t="e">
        <f>IF(#REF!="","",#REF!)</f>
        <v>#REF!</v>
      </c>
      <c r="C52" s="14"/>
      <c r="D52" s="29" cm="1">
        <f t="array" ref="D52">IF(C52=0,
  0,
  IFERROR(
    _xlfn.LET(
      _xlpm.valores, _xlfn._xlws.FILTER($C$13:$C$220, ($C$13:$C$220&lt;&gt;"")*($C$13:$C$220&lt;&gt;0)),
      _xlpm.total, ROWS(_xlpm.valores),
      _xlpm.pos, MATCH(C52, _xlfn._xlws.SORT(_xlpm.valores), 0),
      _xlpm.grupo, ROUNDUP(_xlpm.pos / (_xlpm.total/3), 0),
      CHOOSE(_xlpm.grupo, 5, 10, 20)
    ),
    ""
  )
)</f>
        <v>0</v>
      </c>
    </row>
    <row r="53" spans="1:4" ht="33.6" customHeight="1" x14ac:dyDescent="0.3">
      <c r="A53" s="44" t="e">
        <f>IF(#REF!="","",#REF!)</f>
        <v>#REF!</v>
      </c>
      <c r="B53" s="44" t="e">
        <f>IF(#REF!="","",#REF!)</f>
        <v>#REF!</v>
      </c>
      <c r="C53" s="14"/>
      <c r="D53" s="29" cm="1">
        <f t="array" ref="D53">IF(C53=0,
  0,
  IFERROR(
    _xlfn.LET(
      _xlpm.valores, _xlfn._xlws.FILTER($C$13:$C$220, ($C$13:$C$220&lt;&gt;"")*($C$13:$C$220&lt;&gt;0)),
      _xlpm.total, ROWS(_xlpm.valores),
      _xlpm.pos, MATCH(C53, _xlfn._xlws.SORT(_xlpm.valores), 0),
      _xlpm.grupo, ROUNDUP(_xlpm.pos / (_xlpm.total/3), 0),
      CHOOSE(_xlpm.grupo, 5, 10, 20)
    ),
    ""
  )
)</f>
        <v>0</v>
      </c>
    </row>
    <row r="54" spans="1:4" ht="33.6" customHeight="1" x14ac:dyDescent="0.3">
      <c r="A54" s="44" t="e">
        <f>IF(#REF!="","",#REF!)</f>
        <v>#REF!</v>
      </c>
      <c r="B54" s="44" t="e">
        <f>IF(#REF!="","",#REF!)</f>
        <v>#REF!</v>
      </c>
      <c r="C54" s="14"/>
      <c r="D54" s="29" cm="1">
        <f t="array" ref="D54">IF(C54=0,
  0,
  IFERROR(
    _xlfn.LET(
      _xlpm.valores, _xlfn._xlws.FILTER($C$13:$C$220, ($C$13:$C$220&lt;&gt;"")*($C$13:$C$220&lt;&gt;0)),
      _xlpm.total, ROWS(_xlpm.valores),
      _xlpm.pos, MATCH(C54, _xlfn._xlws.SORT(_xlpm.valores), 0),
      _xlpm.grupo, ROUNDUP(_xlpm.pos / (_xlpm.total/3), 0),
      CHOOSE(_xlpm.grupo, 5, 10, 20)
    ),
    ""
  )
)</f>
        <v>0</v>
      </c>
    </row>
    <row r="55" spans="1:4" ht="33.6" customHeight="1" x14ac:dyDescent="0.3">
      <c r="A55" s="44" t="e">
        <f>IF(#REF!="","",#REF!)</f>
        <v>#REF!</v>
      </c>
      <c r="B55" s="44" t="e">
        <f>IF(#REF!="","",#REF!)</f>
        <v>#REF!</v>
      </c>
      <c r="C55" s="14"/>
      <c r="D55" s="29" cm="1">
        <f t="array" ref="D55">IF(C55=0,
  0,
  IFERROR(
    _xlfn.LET(
      _xlpm.valores, _xlfn._xlws.FILTER($C$13:$C$220, ($C$13:$C$220&lt;&gt;"")*($C$13:$C$220&lt;&gt;0)),
      _xlpm.total, ROWS(_xlpm.valores),
      _xlpm.pos, MATCH(C55, _xlfn._xlws.SORT(_xlpm.valores), 0),
      _xlpm.grupo, ROUNDUP(_xlpm.pos / (_xlpm.total/3), 0),
      CHOOSE(_xlpm.grupo, 5, 10, 20)
    ),
    ""
  )
)</f>
        <v>0</v>
      </c>
    </row>
    <row r="56" spans="1:4" ht="33.6" customHeight="1" x14ac:dyDescent="0.3">
      <c r="A56" s="44" t="e">
        <f>IF(#REF!="","",#REF!)</f>
        <v>#REF!</v>
      </c>
      <c r="B56" s="44" t="e">
        <f>IF(#REF!="","",#REF!)</f>
        <v>#REF!</v>
      </c>
      <c r="C56" s="14"/>
      <c r="D56" s="29" cm="1">
        <f t="array" ref="D56">IF(C56=0,
  0,
  IFERROR(
    _xlfn.LET(
      _xlpm.valores, _xlfn._xlws.FILTER($C$13:$C$220, ($C$13:$C$220&lt;&gt;"")*($C$13:$C$220&lt;&gt;0)),
      _xlpm.total, ROWS(_xlpm.valores),
      _xlpm.pos, MATCH(C56, _xlfn._xlws.SORT(_xlpm.valores), 0),
      _xlpm.grupo, ROUNDUP(_xlpm.pos / (_xlpm.total/3), 0),
      CHOOSE(_xlpm.grupo, 5, 10, 20)
    ),
    ""
  )
)</f>
        <v>0</v>
      </c>
    </row>
    <row r="57" spans="1:4" ht="33.6" customHeight="1" x14ac:dyDescent="0.3">
      <c r="A57" s="44" t="e">
        <f>IF(#REF!="","",#REF!)</f>
        <v>#REF!</v>
      </c>
      <c r="B57" s="44" t="e">
        <f>IF(#REF!="","",#REF!)</f>
        <v>#REF!</v>
      </c>
      <c r="C57" s="14"/>
      <c r="D57" s="29" cm="1">
        <f t="array" ref="D57">IF(C57=0,
  0,
  IFERROR(
    _xlfn.LET(
      _xlpm.valores, _xlfn._xlws.FILTER($C$13:$C$220, ($C$13:$C$220&lt;&gt;"")*($C$13:$C$220&lt;&gt;0)),
      _xlpm.total, ROWS(_xlpm.valores),
      _xlpm.pos, MATCH(C57, _xlfn._xlws.SORT(_xlpm.valores), 0),
      _xlpm.grupo, ROUNDUP(_xlpm.pos / (_xlpm.total/3), 0),
      CHOOSE(_xlpm.grupo, 5, 10, 20)
    ),
    ""
  )
)</f>
        <v>0</v>
      </c>
    </row>
    <row r="58" spans="1:4" ht="33.6" customHeight="1" x14ac:dyDescent="0.3">
      <c r="A58" s="44" t="e">
        <f>IF(#REF!="","",#REF!)</f>
        <v>#REF!</v>
      </c>
      <c r="B58" s="44" t="e">
        <f>IF(#REF!="","",#REF!)</f>
        <v>#REF!</v>
      </c>
      <c r="C58" s="14"/>
      <c r="D58" s="29" cm="1">
        <f t="array" ref="D58">IF(C58=0,
  0,
  IFERROR(
    _xlfn.LET(
      _xlpm.valores, _xlfn._xlws.FILTER($C$13:$C$220, ($C$13:$C$220&lt;&gt;"")*($C$13:$C$220&lt;&gt;0)),
      _xlpm.total, ROWS(_xlpm.valores),
      _xlpm.pos, MATCH(C58, _xlfn._xlws.SORT(_xlpm.valores), 0),
      _xlpm.grupo, ROUNDUP(_xlpm.pos / (_xlpm.total/3), 0),
      CHOOSE(_xlpm.grupo, 5, 10, 20)
    ),
    ""
  )
)</f>
        <v>0</v>
      </c>
    </row>
    <row r="59" spans="1:4" ht="33.6" customHeight="1" x14ac:dyDescent="0.3">
      <c r="A59" s="44" t="e">
        <f>IF(#REF!="","",#REF!)</f>
        <v>#REF!</v>
      </c>
      <c r="B59" s="44" t="e">
        <f>IF(#REF!="","",#REF!)</f>
        <v>#REF!</v>
      </c>
      <c r="C59" s="14"/>
      <c r="D59" s="29" cm="1">
        <f t="array" ref="D59">IF(C59=0,
  0,
  IFERROR(
    _xlfn.LET(
      _xlpm.valores, _xlfn._xlws.FILTER($C$13:$C$220, ($C$13:$C$220&lt;&gt;"")*($C$13:$C$220&lt;&gt;0)),
      _xlpm.total, ROWS(_xlpm.valores),
      _xlpm.pos, MATCH(C59, _xlfn._xlws.SORT(_xlpm.valores), 0),
      _xlpm.grupo, ROUNDUP(_xlpm.pos / (_xlpm.total/3), 0),
      CHOOSE(_xlpm.grupo, 5, 10, 20)
    ),
    ""
  )
)</f>
        <v>0</v>
      </c>
    </row>
    <row r="60" spans="1:4" ht="33.6" customHeight="1" x14ac:dyDescent="0.3">
      <c r="A60" s="44" t="e">
        <f>IF(#REF!="","",#REF!)</f>
        <v>#REF!</v>
      </c>
      <c r="B60" s="44" t="e">
        <f>IF(#REF!="","",#REF!)</f>
        <v>#REF!</v>
      </c>
      <c r="C60" s="14"/>
      <c r="D60" s="29" cm="1">
        <f t="array" ref="D60">IF(C60=0,
  0,
  IFERROR(
    _xlfn.LET(
      _xlpm.valores, _xlfn._xlws.FILTER($C$13:$C$220, ($C$13:$C$220&lt;&gt;"")*($C$13:$C$220&lt;&gt;0)),
      _xlpm.total, ROWS(_xlpm.valores),
      _xlpm.pos, MATCH(C60, _xlfn._xlws.SORT(_xlpm.valores), 0),
      _xlpm.grupo, ROUNDUP(_xlpm.pos / (_xlpm.total/3), 0),
      CHOOSE(_xlpm.grupo, 5, 10, 20)
    ),
    ""
  )
)</f>
        <v>0</v>
      </c>
    </row>
    <row r="61" spans="1:4" ht="33.6" customHeight="1" x14ac:dyDescent="0.3">
      <c r="A61" s="44" t="e">
        <f>IF(#REF!="","",#REF!)</f>
        <v>#REF!</v>
      </c>
      <c r="B61" s="44" t="e">
        <f>IF(#REF!="","",#REF!)</f>
        <v>#REF!</v>
      </c>
      <c r="C61" s="14"/>
      <c r="D61" s="29" cm="1">
        <f t="array" ref="D61">IF(C61=0,
  0,
  IFERROR(
    _xlfn.LET(
      _xlpm.valores, _xlfn._xlws.FILTER($C$13:$C$220, ($C$13:$C$220&lt;&gt;"")*($C$13:$C$220&lt;&gt;0)),
      _xlpm.total, ROWS(_xlpm.valores),
      _xlpm.pos, MATCH(C61, _xlfn._xlws.SORT(_xlpm.valores), 0),
      _xlpm.grupo, ROUNDUP(_xlpm.pos / (_xlpm.total/3), 0),
      CHOOSE(_xlpm.grupo, 5, 10, 20)
    ),
    ""
  )
)</f>
        <v>0</v>
      </c>
    </row>
    <row r="62" spans="1:4" ht="33.6" customHeight="1" x14ac:dyDescent="0.3">
      <c r="A62" s="44" t="e">
        <f>IF(#REF!="","",#REF!)</f>
        <v>#REF!</v>
      </c>
      <c r="B62" s="44" t="e">
        <f>IF(#REF!="","",#REF!)</f>
        <v>#REF!</v>
      </c>
      <c r="C62" s="14"/>
      <c r="D62" s="29" cm="1">
        <f t="array" ref="D62">IF(C62=0,
  0,
  IFERROR(
    _xlfn.LET(
      _xlpm.valores, _xlfn._xlws.FILTER($C$13:$C$220, ($C$13:$C$220&lt;&gt;"")*($C$13:$C$220&lt;&gt;0)),
      _xlpm.total, ROWS(_xlpm.valores),
      _xlpm.pos, MATCH(C62, _xlfn._xlws.SORT(_xlpm.valores), 0),
      _xlpm.grupo, ROUNDUP(_xlpm.pos / (_xlpm.total/3), 0),
      CHOOSE(_xlpm.grupo, 5, 10, 20)
    ),
    ""
  )
)</f>
        <v>0</v>
      </c>
    </row>
    <row r="63" spans="1:4" ht="33.6" customHeight="1" x14ac:dyDescent="0.3">
      <c r="A63" s="44" t="e">
        <f>IF(#REF!="","",#REF!)</f>
        <v>#REF!</v>
      </c>
      <c r="B63" s="44" t="e">
        <f>IF(#REF!="","",#REF!)</f>
        <v>#REF!</v>
      </c>
      <c r="C63" s="14"/>
      <c r="D63" s="29" cm="1">
        <f t="array" ref="D63">IF(C63=0,
  0,
  IFERROR(
    _xlfn.LET(
      _xlpm.valores, _xlfn._xlws.FILTER($C$13:$C$220, ($C$13:$C$220&lt;&gt;"")*($C$13:$C$220&lt;&gt;0)),
      _xlpm.total, ROWS(_xlpm.valores),
      _xlpm.pos, MATCH(C63, _xlfn._xlws.SORT(_xlpm.valores), 0),
      _xlpm.grupo, ROUNDUP(_xlpm.pos / (_xlpm.total/3), 0),
      CHOOSE(_xlpm.grupo, 5, 10, 20)
    ),
    ""
  )
)</f>
        <v>0</v>
      </c>
    </row>
    <row r="64" spans="1:4" ht="33.6" customHeight="1" x14ac:dyDescent="0.3">
      <c r="A64" s="44" t="e">
        <f>IF(#REF!="","",#REF!)</f>
        <v>#REF!</v>
      </c>
      <c r="B64" s="44" t="e">
        <f>IF(#REF!="","",#REF!)</f>
        <v>#REF!</v>
      </c>
      <c r="C64" s="14"/>
      <c r="D64" s="29" cm="1">
        <f t="array" ref="D64">IF(C64=0,
  0,
  IFERROR(
    _xlfn.LET(
      _xlpm.valores, _xlfn._xlws.FILTER($C$13:$C$220, ($C$13:$C$220&lt;&gt;"")*($C$13:$C$220&lt;&gt;0)),
      _xlpm.total, ROWS(_xlpm.valores),
      _xlpm.pos, MATCH(C64, _xlfn._xlws.SORT(_xlpm.valores), 0),
      _xlpm.grupo, ROUNDUP(_xlpm.pos / (_xlpm.total/3), 0),
      CHOOSE(_xlpm.grupo, 5, 10, 20)
    ),
    ""
  )
)</f>
        <v>0</v>
      </c>
    </row>
    <row r="65" spans="1:4" ht="33.6" customHeight="1" x14ac:dyDescent="0.3">
      <c r="A65" s="44" t="e">
        <f>IF(#REF!="","",#REF!)</f>
        <v>#REF!</v>
      </c>
      <c r="B65" s="44" t="e">
        <f>IF(#REF!="","",#REF!)</f>
        <v>#REF!</v>
      </c>
      <c r="C65" s="14"/>
      <c r="D65" s="29" cm="1">
        <f t="array" ref="D65">IF(C65=0,
  0,
  IFERROR(
    _xlfn.LET(
      _xlpm.valores, _xlfn._xlws.FILTER($C$13:$C$220, ($C$13:$C$220&lt;&gt;"")*($C$13:$C$220&lt;&gt;0)),
      _xlpm.total, ROWS(_xlpm.valores),
      _xlpm.pos, MATCH(C65, _xlfn._xlws.SORT(_xlpm.valores), 0),
      _xlpm.grupo, ROUNDUP(_xlpm.pos / (_xlpm.total/3), 0),
      CHOOSE(_xlpm.grupo, 5, 10, 20)
    ),
    ""
  )
)</f>
        <v>0</v>
      </c>
    </row>
    <row r="66" spans="1:4" ht="33.6" customHeight="1" x14ac:dyDescent="0.3">
      <c r="A66" s="44" t="e">
        <f>IF(#REF!="","",#REF!)</f>
        <v>#REF!</v>
      </c>
      <c r="B66" s="44" t="e">
        <f>IF(#REF!="","",#REF!)</f>
        <v>#REF!</v>
      </c>
      <c r="C66" s="14"/>
      <c r="D66" s="29" cm="1">
        <f t="array" ref="D66">IF(C66=0,
  0,
  IFERROR(
    _xlfn.LET(
      _xlpm.valores, _xlfn._xlws.FILTER($C$13:$C$220, ($C$13:$C$220&lt;&gt;"")*($C$13:$C$220&lt;&gt;0)),
      _xlpm.total, ROWS(_xlpm.valores),
      _xlpm.pos, MATCH(C66, _xlfn._xlws.SORT(_xlpm.valores), 0),
      _xlpm.grupo, ROUNDUP(_xlpm.pos / (_xlpm.total/3), 0),
      CHOOSE(_xlpm.grupo, 5, 10, 20)
    ),
    ""
  )
)</f>
        <v>0</v>
      </c>
    </row>
    <row r="67" spans="1:4" ht="33.6" customHeight="1" x14ac:dyDescent="0.3">
      <c r="A67" s="44" t="e">
        <f>IF(#REF!="","",#REF!)</f>
        <v>#REF!</v>
      </c>
      <c r="B67" s="44" t="e">
        <f>IF(#REF!="","",#REF!)</f>
        <v>#REF!</v>
      </c>
      <c r="C67" s="14"/>
      <c r="D67" s="29" cm="1">
        <f t="array" ref="D67">IF(C67=0,
  0,
  IFERROR(
    _xlfn.LET(
      _xlpm.valores, _xlfn._xlws.FILTER($C$13:$C$220, ($C$13:$C$220&lt;&gt;"")*($C$13:$C$220&lt;&gt;0)),
      _xlpm.total, ROWS(_xlpm.valores),
      _xlpm.pos, MATCH(C67, _xlfn._xlws.SORT(_xlpm.valores), 0),
      _xlpm.grupo, ROUNDUP(_xlpm.pos / (_xlpm.total/3), 0),
      CHOOSE(_xlpm.grupo, 5, 10, 20)
    ),
    ""
  )
)</f>
        <v>0</v>
      </c>
    </row>
    <row r="68" spans="1:4" ht="33.6" customHeight="1" x14ac:dyDescent="0.3">
      <c r="A68" s="44" t="e">
        <f>IF(#REF!="","",#REF!)</f>
        <v>#REF!</v>
      </c>
      <c r="B68" s="44" t="e">
        <f>IF(#REF!="","",#REF!)</f>
        <v>#REF!</v>
      </c>
      <c r="C68" s="14"/>
      <c r="D68" s="29" cm="1">
        <f t="array" ref="D68">IF(C68=0,
  0,
  IFERROR(
    _xlfn.LET(
      _xlpm.valores, _xlfn._xlws.FILTER($C$13:$C$220, ($C$13:$C$220&lt;&gt;"")*($C$13:$C$220&lt;&gt;0)),
      _xlpm.total, ROWS(_xlpm.valores),
      _xlpm.pos, MATCH(C68, _xlfn._xlws.SORT(_xlpm.valores), 0),
      _xlpm.grupo, ROUNDUP(_xlpm.pos / (_xlpm.total/3), 0),
      CHOOSE(_xlpm.grupo, 5, 10, 20)
    ),
    ""
  )
)</f>
        <v>0</v>
      </c>
    </row>
    <row r="69" spans="1:4" ht="33.6" customHeight="1" x14ac:dyDescent="0.3">
      <c r="A69" s="44" t="e">
        <f>IF(#REF!="","",#REF!)</f>
        <v>#REF!</v>
      </c>
      <c r="B69" s="44" t="e">
        <f>IF(#REF!="","",#REF!)</f>
        <v>#REF!</v>
      </c>
      <c r="C69" s="14"/>
      <c r="D69" s="29" cm="1">
        <f t="array" ref="D69">IF(C69=0,
  0,
  IFERROR(
    _xlfn.LET(
      _xlpm.valores, _xlfn._xlws.FILTER($C$13:$C$220, ($C$13:$C$220&lt;&gt;"")*($C$13:$C$220&lt;&gt;0)),
      _xlpm.total, ROWS(_xlpm.valores),
      _xlpm.pos, MATCH(C69, _xlfn._xlws.SORT(_xlpm.valores), 0),
      _xlpm.grupo, ROUNDUP(_xlpm.pos / (_xlpm.total/3), 0),
      CHOOSE(_xlpm.grupo, 5, 10, 20)
    ),
    ""
  )
)</f>
        <v>0</v>
      </c>
    </row>
    <row r="70" spans="1:4" ht="33.6" customHeight="1" x14ac:dyDescent="0.3">
      <c r="A70" s="44" t="e">
        <f>IF(#REF!="","",#REF!)</f>
        <v>#REF!</v>
      </c>
      <c r="B70" s="44" t="e">
        <f>IF(#REF!="","",#REF!)</f>
        <v>#REF!</v>
      </c>
      <c r="C70" s="14"/>
      <c r="D70" s="29" cm="1">
        <f t="array" ref="D70">IF(C70=0,
  0,
  IFERROR(
    _xlfn.LET(
      _xlpm.valores, _xlfn._xlws.FILTER($C$13:$C$220, ($C$13:$C$220&lt;&gt;"")*($C$13:$C$220&lt;&gt;0)),
      _xlpm.total, ROWS(_xlpm.valores),
      _xlpm.pos, MATCH(C70, _xlfn._xlws.SORT(_xlpm.valores), 0),
      _xlpm.grupo, ROUNDUP(_xlpm.pos / (_xlpm.total/3), 0),
      CHOOSE(_xlpm.grupo, 5, 10, 20)
    ),
    ""
  )
)</f>
        <v>0</v>
      </c>
    </row>
    <row r="71" spans="1:4" ht="33.6" customHeight="1" x14ac:dyDescent="0.3">
      <c r="A71" s="44" t="e">
        <f>IF(#REF!="","",#REF!)</f>
        <v>#REF!</v>
      </c>
      <c r="B71" s="44" t="e">
        <f>IF(#REF!="","",#REF!)</f>
        <v>#REF!</v>
      </c>
      <c r="C71" s="14"/>
      <c r="D71" s="29" cm="1">
        <f t="array" ref="D71">IF(C71=0,
  0,
  IFERROR(
    _xlfn.LET(
      _xlpm.valores, _xlfn._xlws.FILTER($C$13:$C$220, ($C$13:$C$220&lt;&gt;"")*($C$13:$C$220&lt;&gt;0)),
      _xlpm.total, ROWS(_xlpm.valores),
      _xlpm.pos, MATCH(C71, _xlfn._xlws.SORT(_xlpm.valores), 0),
      _xlpm.grupo, ROUNDUP(_xlpm.pos / (_xlpm.total/3), 0),
      CHOOSE(_xlpm.grupo, 5, 10, 20)
    ),
    ""
  )
)</f>
        <v>0</v>
      </c>
    </row>
    <row r="72" spans="1:4" ht="33.6" customHeight="1" x14ac:dyDescent="0.3">
      <c r="A72" s="44" t="e">
        <f>IF(#REF!="","",#REF!)</f>
        <v>#REF!</v>
      </c>
      <c r="B72" s="44" t="e">
        <f>IF(#REF!="","",#REF!)</f>
        <v>#REF!</v>
      </c>
      <c r="C72" s="14"/>
      <c r="D72" s="29" cm="1">
        <f t="array" ref="D72">IF(C72=0,
  0,
  IFERROR(
    _xlfn.LET(
      _xlpm.valores, _xlfn._xlws.FILTER($C$13:$C$220, ($C$13:$C$220&lt;&gt;"")*($C$13:$C$220&lt;&gt;0)),
      _xlpm.total, ROWS(_xlpm.valores),
      _xlpm.pos, MATCH(C72, _xlfn._xlws.SORT(_xlpm.valores), 0),
      _xlpm.grupo, ROUNDUP(_xlpm.pos / (_xlpm.total/3), 0),
      CHOOSE(_xlpm.grupo, 5, 10, 20)
    ),
    ""
  )
)</f>
        <v>0</v>
      </c>
    </row>
    <row r="73" spans="1:4" ht="33.6" customHeight="1" x14ac:dyDescent="0.3">
      <c r="A73" s="44" t="e">
        <f>IF(#REF!="","",#REF!)</f>
        <v>#REF!</v>
      </c>
      <c r="B73" s="44" t="e">
        <f>IF(#REF!="","",#REF!)</f>
        <v>#REF!</v>
      </c>
      <c r="C73" s="14"/>
      <c r="D73" s="29" cm="1">
        <f t="array" ref="D73">IF(C73=0,
  0,
  IFERROR(
    _xlfn.LET(
      _xlpm.valores, _xlfn._xlws.FILTER($C$13:$C$220, ($C$13:$C$220&lt;&gt;"")*($C$13:$C$220&lt;&gt;0)),
      _xlpm.total, ROWS(_xlpm.valores),
      _xlpm.pos, MATCH(C73, _xlfn._xlws.SORT(_xlpm.valores), 0),
      _xlpm.grupo, ROUNDUP(_xlpm.pos / (_xlpm.total/3), 0),
      CHOOSE(_xlpm.grupo, 5, 10, 20)
    ),
    ""
  )
)</f>
        <v>0</v>
      </c>
    </row>
    <row r="74" spans="1:4" ht="33.6" customHeight="1" x14ac:dyDescent="0.3">
      <c r="A74" s="44" t="e">
        <f>IF(#REF!="","",#REF!)</f>
        <v>#REF!</v>
      </c>
      <c r="B74" s="44" t="e">
        <f>IF(#REF!="","",#REF!)</f>
        <v>#REF!</v>
      </c>
      <c r="C74" s="14"/>
      <c r="D74" s="29" cm="1">
        <f t="array" ref="D74">IF(C74=0,
  0,
  IFERROR(
    _xlfn.LET(
      _xlpm.valores, _xlfn._xlws.FILTER($C$13:$C$220, ($C$13:$C$220&lt;&gt;"")*($C$13:$C$220&lt;&gt;0)),
      _xlpm.total, ROWS(_xlpm.valores),
      _xlpm.pos, MATCH(C74, _xlfn._xlws.SORT(_xlpm.valores), 0),
      _xlpm.grupo, ROUNDUP(_xlpm.pos / (_xlpm.total/3), 0),
      CHOOSE(_xlpm.grupo, 5, 10, 20)
    ),
    ""
  )
)</f>
        <v>0</v>
      </c>
    </row>
    <row r="75" spans="1:4" ht="33.6" customHeight="1" x14ac:dyDescent="0.3">
      <c r="A75" s="44" t="e">
        <f>IF(#REF!="","",#REF!)</f>
        <v>#REF!</v>
      </c>
      <c r="B75" s="44" t="e">
        <f>IF(#REF!="","",#REF!)</f>
        <v>#REF!</v>
      </c>
      <c r="C75" s="14"/>
      <c r="D75" s="29" cm="1">
        <f t="array" ref="D75">IF(C75=0,
  0,
  IFERROR(
    _xlfn.LET(
      _xlpm.valores, _xlfn._xlws.FILTER($C$13:$C$220, ($C$13:$C$220&lt;&gt;"")*($C$13:$C$220&lt;&gt;0)),
      _xlpm.total, ROWS(_xlpm.valores),
      _xlpm.pos, MATCH(C75, _xlfn._xlws.SORT(_xlpm.valores), 0),
      _xlpm.grupo, ROUNDUP(_xlpm.pos / (_xlpm.total/3), 0),
      CHOOSE(_xlpm.grupo, 5, 10, 20)
    ),
    ""
  )
)</f>
        <v>0</v>
      </c>
    </row>
    <row r="76" spans="1:4" ht="33.6" customHeight="1" x14ac:dyDescent="0.3">
      <c r="A76" s="44" t="e">
        <f>IF(#REF!="","",#REF!)</f>
        <v>#REF!</v>
      </c>
      <c r="B76" s="44" t="e">
        <f>IF(#REF!="","",#REF!)</f>
        <v>#REF!</v>
      </c>
      <c r="C76" s="14"/>
      <c r="D76" s="29" cm="1">
        <f t="array" ref="D76">IF(C76=0,
  0,
  IFERROR(
    _xlfn.LET(
      _xlpm.valores, _xlfn._xlws.FILTER($C$13:$C$220, ($C$13:$C$220&lt;&gt;"")*($C$13:$C$220&lt;&gt;0)),
      _xlpm.total, ROWS(_xlpm.valores),
      _xlpm.pos, MATCH(C76, _xlfn._xlws.SORT(_xlpm.valores), 0),
      _xlpm.grupo, ROUNDUP(_xlpm.pos / (_xlpm.total/3), 0),
      CHOOSE(_xlpm.grupo, 5, 10, 20)
    ),
    ""
  )
)</f>
        <v>0</v>
      </c>
    </row>
    <row r="77" spans="1:4" ht="33.6" customHeight="1" x14ac:dyDescent="0.3">
      <c r="A77" s="44" t="e">
        <f>IF(#REF!="","",#REF!)</f>
        <v>#REF!</v>
      </c>
      <c r="B77" s="44" t="e">
        <f>IF(#REF!="","",#REF!)</f>
        <v>#REF!</v>
      </c>
      <c r="C77" s="14"/>
      <c r="D77" s="29" cm="1">
        <f t="array" ref="D77">IF(C77=0,
  0,
  IFERROR(
    _xlfn.LET(
      _xlpm.valores, _xlfn._xlws.FILTER($C$13:$C$220, ($C$13:$C$220&lt;&gt;"")*($C$13:$C$220&lt;&gt;0)),
      _xlpm.total, ROWS(_xlpm.valores),
      _xlpm.pos, MATCH(C77, _xlfn._xlws.SORT(_xlpm.valores), 0),
      _xlpm.grupo, ROUNDUP(_xlpm.pos / (_xlpm.total/3), 0),
      CHOOSE(_xlpm.grupo, 5, 10, 20)
    ),
    ""
  )
)</f>
        <v>0</v>
      </c>
    </row>
    <row r="78" spans="1:4" ht="33.6" customHeight="1" x14ac:dyDescent="0.3">
      <c r="A78" s="44" t="e">
        <f>IF(#REF!="","",#REF!)</f>
        <v>#REF!</v>
      </c>
      <c r="B78" s="44" t="e">
        <f>IF(#REF!="","",#REF!)</f>
        <v>#REF!</v>
      </c>
      <c r="C78" s="14"/>
      <c r="D78" s="29" cm="1">
        <f t="array" ref="D78">IF(C78=0,
  0,
  IFERROR(
    _xlfn.LET(
      _xlpm.valores, _xlfn._xlws.FILTER($C$13:$C$220, ($C$13:$C$220&lt;&gt;"")*($C$13:$C$220&lt;&gt;0)),
      _xlpm.total, ROWS(_xlpm.valores),
      _xlpm.pos, MATCH(C78, _xlfn._xlws.SORT(_xlpm.valores), 0),
      _xlpm.grupo, ROUNDUP(_xlpm.pos / (_xlpm.total/3), 0),
      CHOOSE(_xlpm.grupo, 5, 10, 20)
    ),
    ""
  )
)</f>
        <v>0</v>
      </c>
    </row>
    <row r="79" spans="1:4" ht="33.6" customHeight="1" x14ac:dyDescent="0.3">
      <c r="A79" s="44" t="e">
        <f>IF(#REF!="","",#REF!)</f>
        <v>#REF!</v>
      </c>
      <c r="B79" s="44" t="e">
        <f>IF(#REF!="","",#REF!)</f>
        <v>#REF!</v>
      </c>
      <c r="C79" s="14"/>
      <c r="D79" s="29" cm="1">
        <f t="array" ref="D79">IF(C79=0,
  0,
  IFERROR(
    _xlfn.LET(
      _xlpm.valores, _xlfn._xlws.FILTER($C$13:$C$220, ($C$13:$C$220&lt;&gt;"")*($C$13:$C$220&lt;&gt;0)),
      _xlpm.total, ROWS(_xlpm.valores),
      _xlpm.pos, MATCH(C79, _xlfn._xlws.SORT(_xlpm.valores), 0),
      _xlpm.grupo, ROUNDUP(_xlpm.pos / (_xlpm.total/3), 0),
      CHOOSE(_xlpm.grupo, 5, 10, 20)
    ),
    ""
  )
)</f>
        <v>0</v>
      </c>
    </row>
    <row r="80" spans="1:4" ht="33.6" customHeight="1" x14ac:dyDescent="0.3">
      <c r="A80" s="44" t="e">
        <f>IF(#REF!="","",#REF!)</f>
        <v>#REF!</v>
      </c>
      <c r="B80" s="44" t="e">
        <f>IF(#REF!="","",#REF!)</f>
        <v>#REF!</v>
      </c>
      <c r="C80" s="14"/>
      <c r="D80" s="29" cm="1">
        <f t="array" ref="D80">IF(C80=0,
  0,
  IFERROR(
    _xlfn.LET(
      _xlpm.valores, _xlfn._xlws.FILTER($C$13:$C$220, ($C$13:$C$220&lt;&gt;"")*($C$13:$C$220&lt;&gt;0)),
      _xlpm.total, ROWS(_xlpm.valores),
      _xlpm.pos, MATCH(C80, _xlfn._xlws.SORT(_xlpm.valores), 0),
      _xlpm.grupo, ROUNDUP(_xlpm.pos / (_xlpm.total/3), 0),
      CHOOSE(_xlpm.grupo, 5, 10, 20)
    ),
    ""
  )
)</f>
        <v>0</v>
      </c>
    </row>
    <row r="81" spans="1:4" ht="33.6" customHeight="1" x14ac:dyDescent="0.3">
      <c r="A81" s="44" t="e">
        <f>IF(#REF!="","",#REF!)</f>
        <v>#REF!</v>
      </c>
      <c r="B81" s="44" t="e">
        <f>IF(#REF!="","",#REF!)</f>
        <v>#REF!</v>
      </c>
      <c r="C81" s="14"/>
      <c r="D81" s="29" cm="1">
        <f t="array" ref="D81">IF(C81=0,
  0,
  IFERROR(
    _xlfn.LET(
      _xlpm.valores, _xlfn._xlws.FILTER($C$13:$C$220, ($C$13:$C$220&lt;&gt;"")*($C$13:$C$220&lt;&gt;0)),
      _xlpm.total, ROWS(_xlpm.valores),
      _xlpm.pos, MATCH(C81, _xlfn._xlws.SORT(_xlpm.valores), 0),
      _xlpm.grupo, ROUNDUP(_xlpm.pos / (_xlpm.total/3), 0),
      CHOOSE(_xlpm.grupo, 5, 10, 20)
    ),
    ""
  )
)</f>
        <v>0</v>
      </c>
    </row>
    <row r="82" spans="1:4" ht="33.6" customHeight="1" x14ac:dyDescent="0.3">
      <c r="A82" s="44" t="e">
        <f>IF(#REF!="","",#REF!)</f>
        <v>#REF!</v>
      </c>
      <c r="B82" s="44" t="e">
        <f>IF(#REF!="","",#REF!)</f>
        <v>#REF!</v>
      </c>
      <c r="C82" s="14"/>
      <c r="D82" s="29" cm="1">
        <f t="array" ref="D82">IF(C82=0,
  0,
  IFERROR(
    _xlfn.LET(
      _xlpm.valores, _xlfn._xlws.FILTER($C$13:$C$220, ($C$13:$C$220&lt;&gt;"")*($C$13:$C$220&lt;&gt;0)),
      _xlpm.total, ROWS(_xlpm.valores),
      _xlpm.pos, MATCH(C82, _xlfn._xlws.SORT(_xlpm.valores), 0),
      _xlpm.grupo, ROUNDUP(_xlpm.pos / (_xlpm.total/3), 0),
      CHOOSE(_xlpm.grupo, 5, 10, 20)
    ),
    ""
  )
)</f>
        <v>0</v>
      </c>
    </row>
    <row r="83" spans="1:4" ht="33.6" customHeight="1" x14ac:dyDescent="0.3">
      <c r="A83" s="44" t="e">
        <f>IF(#REF!="","",#REF!)</f>
        <v>#REF!</v>
      </c>
      <c r="B83" s="44" t="e">
        <f>IF(#REF!="","",#REF!)</f>
        <v>#REF!</v>
      </c>
      <c r="C83" s="14"/>
      <c r="D83" s="29" cm="1">
        <f t="array" ref="D83">IF(C83=0,
  0,
  IFERROR(
    _xlfn.LET(
      _xlpm.valores, _xlfn._xlws.FILTER($C$13:$C$220, ($C$13:$C$220&lt;&gt;"")*($C$13:$C$220&lt;&gt;0)),
      _xlpm.total, ROWS(_xlpm.valores),
      _xlpm.pos, MATCH(C83, _xlfn._xlws.SORT(_xlpm.valores), 0),
      _xlpm.grupo, ROUNDUP(_xlpm.pos / (_xlpm.total/3), 0),
      CHOOSE(_xlpm.grupo, 5, 10, 20)
    ),
    ""
  )
)</f>
        <v>0</v>
      </c>
    </row>
    <row r="84" spans="1:4" ht="33.6" customHeight="1" x14ac:dyDescent="0.3">
      <c r="A84" s="44" t="e">
        <f>IF(#REF!="","",#REF!)</f>
        <v>#REF!</v>
      </c>
      <c r="B84" s="44" t="e">
        <f>IF(#REF!="","",#REF!)</f>
        <v>#REF!</v>
      </c>
      <c r="C84" s="14"/>
      <c r="D84" s="29" cm="1">
        <f t="array" ref="D84">IF(C84=0,
  0,
  IFERROR(
    _xlfn.LET(
      _xlpm.valores, _xlfn._xlws.FILTER($C$13:$C$220, ($C$13:$C$220&lt;&gt;"")*($C$13:$C$220&lt;&gt;0)),
      _xlpm.total, ROWS(_xlpm.valores),
      _xlpm.pos, MATCH(C84, _xlfn._xlws.SORT(_xlpm.valores), 0),
      _xlpm.grupo, ROUNDUP(_xlpm.pos / (_xlpm.total/3), 0),
      CHOOSE(_xlpm.grupo, 5, 10, 20)
    ),
    ""
  )
)</f>
        <v>0</v>
      </c>
    </row>
    <row r="85" spans="1:4" ht="33.6" customHeight="1" x14ac:dyDescent="0.3">
      <c r="A85" s="44" t="e">
        <f>IF(#REF!="","",#REF!)</f>
        <v>#REF!</v>
      </c>
      <c r="B85" s="44" t="e">
        <f>IF(#REF!="","",#REF!)</f>
        <v>#REF!</v>
      </c>
      <c r="C85" s="14"/>
      <c r="D85" s="29" cm="1">
        <f t="array" ref="D85">IF(C85=0,
  0,
  IFERROR(
    _xlfn.LET(
      _xlpm.valores, _xlfn._xlws.FILTER($C$13:$C$220, ($C$13:$C$220&lt;&gt;"")*($C$13:$C$220&lt;&gt;0)),
      _xlpm.total, ROWS(_xlpm.valores),
      _xlpm.pos, MATCH(C85, _xlfn._xlws.SORT(_xlpm.valores), 0),
      _xlpm.grupo, ROUNDUP(_xlpm.pos / (_xlpm.total/3), 0),
      CHOOSE(_xlpm.grupo, 5, 10, 20)
    ),
    ""
  )
)</f>
        <v>0</v>
      </c>
    </row>
    <row r="86" spans="1:4" ht="33.6" customHeight="1" x14ac:dyDescent="0.3">
      <c r="A86" s="44" t="e">
        <f>IF(#REF!="","",#REF!)</f>
        <v>#REF!</v>
      </c>
      <c r="B86" s="44" t="e">
        <f>IF(#REF!="","",#REF!)</f>
        <v>#REF!</v>
      </c>
      <c r="C86" s="14"/>
      <c r="D86" s="29" cm="1">
        <f t="array" ref="D86">IF(C86=0,
  0,
  IFERROR(
    _xlfn.LET(
      _xlpm.valores, _xlfn._xlws.FILTER($C$13:$C$220, ($C$13:$C$220&lt;&gt;"")*($C$13:$C$220&lt;&gt;0)),
      _xlpm.total, ROWS(_xlpm.valores),
      _xlpm.pos, MATCH(C86, _xlfn._xlws.SORT(_xlpm.valores), 0),
      _xlpm.grupo, ROUNDUP(_xlpm.pos / (_xlpm.total/3), 0),
      CHOOSE(_xlpm.grupo, 5, 10, 20)
    ),
    ""
  )
)</f>
        <v>0</v>
      </c>
    </row>
    <row r="87" spans="1:4" ht="33.6" customHeight="1" x14ac:dyDescent="0.3">
      <c r="A87" s="44" t="e">
        <f>IF(#REF!="","",#REF!)</f>
        <v>#REF!</v>
      </c>
      <c r="B87" s="44" t="e">
        <f>IF(#REF!="","",#REF!)</f>
        <v>#REF!</v>
      </c>
      <c r="C87" s="14"/>
      <c r="D87" s="29" cm="1">
        <f t="array" ref="D87">IF(C87=0,
  0,
  IFERROR(
    _xlfn.LET(
      _xlpm.valores, _xlfn._xlws.FILTER($C$13:$C$220, ($C$13:$C$220&lt;&gt;"")*($C$13:$C$220&lt;&gt;0)),
      _xlpm.total, ROWS(_xlpm.valores),
      _xlpm.pos, MATCH(C87, _xlfn._xlws.SORT(_xlpm.valores), 0),
      _xlpm.grupo, ROUNDUP(_xlpm.pos / (_xlpm.total/3), 0),
      CHOOSE(_xlpm.grupo, 5, 10, 20)
    ),
    ""
  )
)</f>
        <v>0</v>
      </c>
    </row>
    <row r="88" spans="1:4" ht="33.6" customHeight="1" x14ac:dyDescent="0.3">
      <c r="A88" s="44" t="e">
        <f>IF(#REF!="","",#REF!)</f>
        <v>#REF!</v>
      </c>
      <c r="B88" s="44" t="e">
        <f>IF(#REF!="","",#REF!)</f>
        <v>#REF!</v>
      </c>
      <c r="C88" s="14"/>
      <c r="D88" s="29" cm="1">
        <f t="array" ref="D88">IF(C88=0,
  0,
  IFERROR(
    _xlfn.LET(
      _xlpm.valores, _xlfn._xlws.FILTER($C$13:$C$220, ($C$13:$C$220&lt;&gt;"")*($C$13:$C$220&lt;&gt;0)),
      _xlpm.total, ROWS(_xlpm.valores),
      _xlpm.pos, MATCH(C88, _xlfn._xlws.SORT(_xlpm.valores), 0),
      _xlpm.grupo, ROUNDUP(_xlpm.pos / (_xlpm.total/3), 0),
      CHOOSE(_xlpm.grupo, 5, 10, 20)
    ),
    ""
  )
)</f>
        <v>0</v>
      </c>
    </row>
    <row r="89" spans="1:4" ht="33.6" customHeight="1" x14ac:dyDescent="0.3">
      <c r="A89" s="44" t="e">
        <f>IF(#REF!="","",#REF!)</f>
        <v>#REF!</v>
      </c>
      <c r="B89" s="44" t="e">
        <f>IF(#REF!="","",#REF!)</f>
        <v>#REF!</v>
      </c>
      <c r="C89" s="14"/>
      <c r="D89" s="29" cm="1">
        <f t="array" ref="D89">IF(C89=0,
  0,
  IFERROR(
    _xlfn.LET(
      _xlpm.valores, _xlfn._xlws.FILTER($C$13:$C$220, ($C$13:$C$220&lt;&gt;"")*($C$13:$C$220&lt;&gt;0)),
      _xlpm.total, ROWS(_xlpm.valores),
      _xlpm.pos, MATCH(C89, _xlfn._xlws.SORT(_xlpm.valores), 0),
      _xlpm.grupo, ROUNDUP(_xlpm.pos / (_xlpm.total/3), 0),
      CHOOSE(_xlpm.grupo, 5, 10, 20)
    ),
    ""
  )
)</f>
        <v>0</v>
      </c>
    </row>
    <row r="90" spans="1:4" ht="33.6" customHeight="1" x14ac:dyDescent="0.3">
      <c r="A90" s="44" t="e">
        <f>IF(#REF!="","",#REF!)</f>
        <v>#REF!</v>
      </c>
      <c r="B90" s="44" t="e">
        <f>IF(#REF!="","",#REF!)</f>
        <v>#REF!</v>
      </c>
      <c r="C90" s="14"/>
      <c r="D90" s="29" cm="1">
        <f t="array" ref="D90">IF(C90=0,
  0,
  IFERROR(
    _xlfn.LET(
      _xlpm.valores, _xlfn._xlws.FILTER($C$13:$C$220, ($C$13:$C$220&lt;&gt;"")*($C$13:$C$220&lt;&gt;0)),
      _xlpm.total, ROWS(_xlpm.valores),
      _xlpm.pos, MATCH(C90, _xlfn._xlws.SORT(_xlpm.valores), 0),
      _xlpm.grupo, ROUNDUP(_xlpm.pos / (_xlpm.total/3), 0),
      CHOOSE(_xlpm.grupo, 5, 10, 20)
    ),
    ""
  )
)</f>
        <v>0</v>
      </c>
    </row>
    <row r="91" spans="1:4" ht="33.6" customHeight="1" x14ac:dyDescent="0.3">
      <c r="A91" s="44" t="e">
        <f>IF(#REF!="","",#REF!)</f>
        <v>#REF!</v>
      </c>
      <c r="B91" s="44" t="e">
        <f>IF(#REF!="","",#REF!)</f>
        <v>#REF!</v>
      </c>
      <c r="C91" s="14"/>
      <c r="D91" s="29" cm="1">
        <f t="array" ref="D91">IF(C91=0,
  0,
  IFERROR(
    _xlfn.LET(
      _xlpm.valores, _xlfn._xlws.FILTER($C$13:$C$220, ($C$13:$C$220&lt;&gt;"")*($C$13:$C$220&lt;&gt;0)),
      _xlpm.total, ROWS(_xlpm.valores),
      _xlpm.pos, MATCH(C91, _xlfn._xlws.SORT(_xlpm.valores), 0),
      _xlpm.grupo, ROUNDUP(_xlpm.pos / (_xlpm.total/3), 0),
      CHOOSE(_xlpm.grupo, 5, 10, 20)
    ),
    ""
  )
)</f>
        <v>0</v>
      </c>
    </row>
    <row r="92" spans="1:4" ht="33.6" customHeight="1" x14ac:dyDescent="0.3">
      <c r="A92" s="44" t="e">
        <f>IF(#REF!="","",#REF!)</f>
        <v>#REF!</v>
      </c>
      <c r="B92" s="44" t="e">
        <f>IF(#REF!="","",#REF!)</f>
        <v>#REF!</v>
      </c>
      <c r="C92" s="14"/>
      <c r="D92" s="29" cm="1">
        <f t="array" ref="D92">IF(C92=0,
  0,
  IFERROR(
    _xlfn.LET(
      _xlpm.valores, _xlfn._xlws.FILTER($C$13:$C$220, ($C$13:$C$220&lt;&gt;"")*($C$13:$C$220&lt;&gt;0)),
      _xlpm.total, ROWS(_xlpm.valores),
      _xlpm.pos, MATCH(C92, _xlfn._xlws.SORT(_xlpm.valores), 0),
      _xlpm.grupo, ROUNDUP(_xlpm.pos / (_xlpm.total/3), 0),
      CHOOSE(_xlpm.grupo, 5, 10, 20)
    ),
    ""
  )
)</f>
        <v>0</v>
      </c>
    </row>
    <row r="93" spans="1:4" ht="33.6" customHeight="1" x14ac:dyDescent="0.3">
      <c r="A93" s="44" t="e">
        <f>IF(#REF!="","",#REF!)</f>
        <v>#REF!</v>
      </c>
      <c r="B93" s="44" t="e">
        <f>IF(#REF!="","",#REF!)</f>
        <v>#REF!</v>
      </c>
      <c r="C93" s="14"/>
      <c r="D93" s="29" cm="1">
        <f t="array" ref="D93">IF(C93=0,
  0,
  IFERROR(
    _xlfn.LET(
      _xlpm.valores, _xlfn._xlws.FILTER($C$13:$C$220, ($C$13:$C$220&lt;&gt;"")*($C$13:$C$220&lt;&gt;0)),
      _xlpm.total, ROWS(_xlpm.valores),
      _xlpm.pos, MATCH(C93, _xlfn._xlws.SORT(_xlpm.valores), 0),
      _xlpm.grupo, ROUNDUP(_xlpm.pos / (_xlpm.total/3), 0),
      CHOOSE(_xlpm.grupo, 5, 10, 20)
    ),
    ""
  )
)</f>
        <v>0</v>
      </c>
    </row>
    <row r="94" spans="1:4" ht="33.6" customHeight="1" x14ac:dyDescent="0.3">
      <c r="A94" s="44" t="e">
        <f>IF(#REF!="","",#REF!)</f>
        <v>#REF!</v>
      </c>
      <c r="B94" s="44" t="e">
        <f>IF(#REF!="","",#REF!)</f>
        <v>#REF!</v>
      </c>
      <c r="C94" s="14"/>
      <c r="D94" s="29" cm="1">
        <f t="array" ref="D94">IF(C94=0,
  0,
  IFERROR(
    _xlfn.LET(
      _xlpm.valores, _xlfn._xlws.FILTER($C$13:$C$220, ($C$13:$C$220&lt;&gt;"")*($C$13:$C$220&lt;&gt;0)),
      _xlpm.total, ROWS(_xlpm.valores),
      _xlpm.pos, MATCH(C94, _xlfn._xlws.SORT(_xlpm.valores), 0),
      _xlpm.grupo, ROUNDUP(_xlpm.pos / (_xlpm.total/3), 0),
      CHOOSE(_xlpm.grupo, 5, 10, 20)
    ),
    ""
  )
)</f>
        <v>0</v>
      </c>
    </row>
    <row r="95" spans="1:4" ht="33.6" customHeight="1" x14ac:dyDescent="0.3">
      <c r="A95" s="44" t="e">
        <f>IF(#REF!="","",#REF!)</f>
        <v>#REF!</v>
      </c>
      <c r="B95" s="44" t="e">
        <f>IF(#REF!="","",#REF!)</f>
        <v>#REF!</v>
      </c>
      <c r="C95" s="14"/>
      <c r="D95" s="29" cm="1">
        <f t="array" ref="D95">IF(C95=0,
  0,
  IFERROR(
    _xlfn.LET(
      _xlpm.valores, _xlfn._xlws.FILTER($C$13:$C$220, ($C$13:$C$220&lt;&gt;"")*($C$13:$C$220&lt;&gt;0)),
      _xlpm.total, ROWS(_xlpm.valores),
      _xlpm.pos, MATCH(C95, _xlfn._xlws.SORT(_xlpm.valores), 0),
      _xlpm.grupo, ROUNDUP(_xlpm.pos / (_xlpm.total/3), 0),
      CHOOSE(_xlpm.grupo, 5, 10, 20)
    ),
    ""
  )
)</f>
        <v>0</v>
      </c>
    </row>
    <row r="96" spans="1:4" ht="33.6" customHeight="1" x14ac:dyDescent="0.3">
      <c r="A96" s="44" t="e">
        <f>IF(#REF!="","",#REF!)</f>
        <v>#REF!</v>
      </c>
      <c r="B96" s="44" t="e">
        <f>IF(#REF!="","",#REF!)</f>
        <v>#REF!</v>
      </c>
      <c r="C96" s="14"/>
      <c r="D96" s="29" cm="1">
        <f t="array" ref="D96">IF(C96=0,
  0,
  IFERROR(
    _xlfn.LET(
      _xlpm.valores, _xlfn._xlws.FILTER($C$13:$C$220, ($C$13:$C$220&lt;&gt;"")*($C$13:$C$220&lt;&gt;0)),
      _xlpm.total, ROWS(_xlpm.valores),
      _xlpm.pos, MATCH(C96, _xlfn._xlws.SORT(_xlpm.valores), 0),
      _xlpm.grupo, ROUNDUP(_xlpm.pos / (_xlpm.total/3), 0),
      CHOOSE(_xlpm.grupo, 5, 10, 20)
    ),
    ""
  )
)</f>
        <v>0</v>
      </c>
    </row>
    <row r="97" spans="1:4" ht="33.6" customHeight="1" x14ac:dyDescent="0.3">
      <c r="A97" s="44" t="e">
        <f>IF(#REF!="","",#REF!)</f>
        <v>#REF!</v>
      </c>
      <c r="B97" s="44" t="e">
        <f>IF(#REF!="","",#REF!)</f>
        <v>#REF!</v>
      </c>
      <c r="C97" s="14"/>
      <c r="D97" s="29" cm="1">
        <f t="array" ref="D97">IF(C97=0,
  0,
  IFERROR(
    _xlfn.LET(
      _xlpm.valores, _xlfn._xlws.FILTER($C$13:$C$220, ($C$13:$C$220&lt;&gt;"")*($C$13:$C$220&lt;&gt;0)),
      _xlpm.total, ROWS(_xlpm.valores),
      _xlpm.pos, MATCH(C97, _xlfn._xlws.SORT(_xlpm.valores), 0),
      _xlpm.grupo, ROUNDUP(_xlpm.pos / (_xlpm.total/3), 0),
      CHOOSE(_xlpm.grupo, 5, 10, 20)
    ),
    ""
  )
)</f>
        <v>0</v>
      </c>
    </row>
    <row r="98" spans="1:4" ht="33.6" customHeight="1" x14ac:dyDescent="0.3">
      <c r="A98" s="44" t="e">
        <f>IF(#REF!="","",#REF!)</f>
        <v>#REF!</v>
      </c>
      <c r="B98" s="44" t="e">
        <f>IF(#REF!="","",#REF!)</f>
        <v>#REF!</v>
      </c>
      <c r="C98" s="14"/>
      <c r="D98" s="29" cm="1">
        <f t="array" ref="D98">IF(C98=0,
  0,
  IFERROR(
    _xlfn.LET(
      _xlpm.valores, _xlfn._xlws.FILTER($C$13:$C$220, ($C$13:$C$220&lt;&gt;"")*($C$13:$C$220&lt;&gt;0)),
      _xlpm.total, ROWS(_xlpm.valores),
      _xlpm.pos, MATCH(C98, _xlfn._xlws.SORT(_xlpm.valores), 0),
      _xlpm.grupo, ROUNDUP(_xlpm.pos / (_xlpm.total/3), 0),
      CHOOSE(_xlpm.grupo, 5, 10, 20)
    ),
    ""
  )
)</f>
        <v>0</v>
      </c>
    </row>
    <row r="99" spans="1:4" ht="33.6" customHeight="1" x14ac:dyDescent="0.3">
      <c r="A99" s="44" t="e">
        <f>IF(#REF!="","",#REF!)</f>
        <v>#REF!</v>
      </c>
      <c r="B99" s="44" t="e">
        <f>IF(#REF!="","",#REF!)</f>
        <v>#REF!</v>
      </c>
      <c r="C99" s="14"/>
      <c r="D99" s="29" cm="1">
        <f t="array" ref="D99">IF(C99=0,
  0,
  IFERROR(
    _xlfn.LET(
      _xlpm.valores, _xlfn._xlws.FILTER($C$13:$C$220, ($C$13:$C$220&lt;&gt;"")*($C$13:$C$220&lt;&gt;0)),
      _xlpm.total, ROWS(_xlpm.valores),
      _xlpm.pos, MATCH(C99, _xlfn._xlws.SORT(_xlpm.valores), 0),
      _xlpm.grupo, ROUNDUP(_xlpm.pos / (_xlpm.total/3), 0),
      CHOOSE(_xlpm.grupo, 5, 10, 20)
    ),
    ""
  )
)</f>
        <v>0</v>
      </c>
    </row>
    <row r="100" spans="1:4" ht="33.6" customHeight="1" x14ac:dyDescent="0.3">
      <c r="A100" s="44" t="e">
        <f>IF(#REF!="","",#REF!)</f>
        <v>#REF!</v>
      </c>
      <c r="B100" s="44" t="e">
        <f>IF(#REF!="","",#REF!)</f>
        <v>#REF!</v>
      </c>
      <c r="C100" s="14"/>
      <c r="D100" s="29" cm="1">
        <f t="array" ref="D100">IF(C100=0,
  0,
  IFERROR(
    _xlfn.LET(
      _xlpm.valores, _xlfn._xlws.FILTER($C$13:$C$220, ($C$13:$C$220&lt;&gt;"")*($C$13:$C$220&lt;&gt;0)),
      _xlpm.total, ROWS(_xlpm.valores),
      _xlpm.pos, MATCH(C100, _xlfn._xlws.SORT(_xlpm.valores), 0),
      _xlpm.grupo, ROUNDUP(_xlpm.pos / (_xlpm.total/3), 0),
      CHOOSE(_xlpm.grupo, 5, 10, 20)
    ),
    ""
  )
)</f>
        <v>0</v>
      </c>
    </row>
    <row r="101" spans="1:4" ht="33.6" customHeight="1" x14ac:dyDescent="0.3">
      <c r="A101" s="44" t="e">
        <f>IF(#REF!="","",#REF!)</f>
        <v>#REF!</v>
      </c>
      <c r="B101" s="44" t="e">
        <f>IF(#REF!="","",#REF!)</f>
        <v>#REF!</v>
      </c>
      <c r="C101" s="14"/>
      <c r="D101" s="29" cm="1">
        <f t="array" ref="D101">IF(C101=0,
  0,
  IFERROR(
    _xlfn.LET(
      _xlpm.valores, _xlfn._xlws.FILTER($C$13:$C$220, ($C$13:$C$220&lt;&gt;"")*($C$13:$C$220&lt;&gt;0)),
      _xlpm.total, ROWS(_xlpm.valores),
      _xlpm.pos, MATCH(C101, _xlfn._xlws.SORT(_xlpm.valores), 0),
      _xlpm.grupo, ROUNDUP(_xlpm.pos / (_xlpm.total/3), 0),
      CHOOSE(_xlpm.grupo, 5, 10, 20)
    ),
    ""
  )
)</f>
        <v>0</v>
      </c>
    </row>
    <row r="102" spans="1:4" ht="33.6" customHeight="1" x14ac:dyDescent="0.3">
      <c r="A102" s="44" t="e">
        <f>IF(#REF!="","",#REF!)</f>
        <v>#REF!</v>
      </c>
      <c r="B102" s="44" t="e">
        <f>IF(#REF!="","",#REF!)</f>
        <v>#REF!</v>
      </c>
      <c r="C102" s="14"/>
      <c r="D102" s="29" cm="1">
        <f t="array" ref="D102">IF(C102=0,
  0,
  IFERROR(
    _xlfn.LET(
      _xlpm.valores, _xlfn._xlws.FILTER($C$13:$C$220, ($C$13:$C$220&lt;&gt;"")*($C$13:$C$220&lt;&gt;0)),
      _xlpm.total, ROWS(_xlpm.valores),
      _xlpm.pos, MATCH(C102, _xlfn._xlws.SORT(_xlpm.valores), 0),
      _xlpm.grupo, ROUNDUP(_xlpm.pos / (_xlpm.total/3), 0),
      CHOOSE(_xlpm.grupo, 5, 10, 20)
    ),
    ""
  )
)</f>
        <v>0</v>
      </c>
    </row>
    <row r="103" spans="1:4" ht="33.6" customHeight="1" x14ac:dyDescent="0.3">
      <c r="A103" s="44" t="e">
        <f>IF(#REF!="","",#REF!)</f>
        <v>#REF!</v>
      </c>
      <c r="B103" s="44" t="e">
        <f>IF(#REF!="","",#REF!)</f>
        <v>#REF!</v>
      </c>
      <c r="C103" s="14"/>
      <c r="D103" s="29" cm="1">
        <f t="array" ref="D103">IF(C103=0,
  0,
  IFERROR(
    _xlfn.LET(
      _xlpm.valores, _xlfn._xlws.FILTER($C$13:$C$220, ($C$13:$C$220&lt;&gt;"")*($C$13:$C$220&lt;&gt;0)),
      _xlpm.total, ROWS(_xlpm.valores),
      _xlpm.pos, MATCH(C103, _xlfn._xlws.SORT(_xlpm.valores), 0),
      _xlpm.grupo, ROUNDUP(_xlpm.pos / (_xlpm.total/3), 0),
      CHOOSE(_xlpm.grupo, 5, 10, 20)
    ),
    ""
  )
)</f>
        <v>0</v>
      </c>
    </row>
    <row r="104" spans="1:4" ht="33.6" customHeight="1" x14ac:dyDescent="0.3">
      <c r="A104" s="44" t="e">
        <f>IF(#REF!="","",#REF!)</f>
        <v>#REF!</v>
      </c>
      <c r="B104" s="44" t="e">
        <f>IF(#REF!="","",#REF!)</f>
        <v>#REF!</v>
      </c>
      <c r="C104" s="14"/>
      <c r="D104" s="29" cm="1">
        <f t="array" ref="D104">IF(C104=0,
  0,
  IFERROR(
    _xlfn.LET(
      _xlpm.valores, _xlfn._xlws.FILTER($C$13:$C$220, ($C$13:$C$220&lt;&gt;"")*($C$13:$C$220&lt;&gt;0)),
      _xlpm.total, ROWS(_xlpm.valores),
      _xlpm.pos, MATCH(C104, _xlfn._xlws.SORT(_xlpm.valores), 0),
      _xlpm.grupo, ROUNDUP(_xlpm.pos / (_xlpm.total/3), 0),
      CHOOSE(_xlpm.grupo, 5, 10, 20)
    ),
    ""
  )
)</f>
        <v>0</v>
      </c>
    </row>
    <row r="105" spans="1:4" ht="33.6" customHeight="1" x14ac:dyDescent="0.3">
      <c r="A105" s="44" t="e">
        <f>IF(#REF!="","",#REF!)</f>
        <v>#REF!</v>
      </c>
      <c r="B105" s="44" t="e">
        <f>IF(#REF!="","",#REF!)</f>
        <v>#REF!</v>
      </c>
      <c r="C105" s="14"/>
      <c r="D105" s="29" cm="1">
        <f t="array" ref="D105">IF(C105=0,
  0,
  IFERROR(
    _xlfn.LET(
      _xlpm.valores, _xlfn._xlws.FILTER($C$13:$C$220, ($C$13:$C$220&lt;&gt;"")*($C$13:$C$220&lt;&gt;0)),
      _xlpm.total, ROWS(_xlpm.valores),
      _xlpm.pos, MATCH(C105, _xlfn._xlws.SORT(_xlpm.valores), 0),
      _xlpm.grupo, ROUNDUP(_xlpm.pos / (_xlpm.total/3), 0),
      CHOOSE(_xlpm.grupo, 5, 10, 20)
    ),
    ""
  )
)</f>
        <v>0</v>
      </c>
    </row>
    <row r="106" spans="1:4" ht="33.6" customHeight="1" x14ac:dyDescent="0.3">
      <c r="A106" s="44" t="e">
        <f>IF(#REF!="","",#REF!)</f>
        <v>#REF!</v>
      </c>
      <c r="B106" s="44" t="e">
        <f>IF(#REF!="","",#REF!)</f>
        <v>#REF!</v>
      </c>
      <c r="C106" s="14"/>
      <c r="D106" s="29" cm="1">
        <f t="array" ref="D106">IF(C106=0,
  0,
  IFERROR(
    _xlfn.LET(
      _xlpm.valores, _xlfn._xlws.FILTER($C$13:$C$220, ($C$13:$C$220&lt;&gt;"")*($C$13:$C$220&lt;&gt;0)),
      _xlpm.total, ROWS(_xlpm.valores),
      _xlpm.pos, MATCH(C106, _xlfn._xlws.SORT(_xlpm.valores), 0),
      _xlpm.grupo, ROUNDUP(_xlpm.pos / (_xlpm.total/3), 0),
      CHOOSE(_xlpm.grupo, 5, 10, 20)
    ),
    ""
  )
)</f>
        <v>0</v>
      </c>
    </row>
    <row r="107" spans="1:4" ht="33.6" customHeight="1" x14ac:dyDescent="0.3">
      <c r="A107" s="44" t="e">
        <f>IF(#REF!="","",#REF!)</f>
        <v>#REF!</v>
      </c>
      <c r="B107" s="44" t="e">
        <f>IF(#REF!="","",#REF!)</f>
        <v>#REF!</v>
      </c>
      <c r="C107" s="14"/>
      <c r="D107" s="29" cm="1">
        <f t="array" ref="D107">IF(C107=0,
  0,
  IFERROR(
    _xlfn.LET(
      _xlpm.valores, _xlfn._xlws.FILTER($C$13:$C$220, ($C$13:$C$220&lt;&gt;"")*($C$13:$C$220&lt;&gt;0)),
      _xlpm.total, ROWS(_xlpm.valores),
      _xlpm.pos, MATCH(C107, _xlfn._xlws.SORT(_xlpm.valores), 0),
      _xlpm.grupo, ROUNDUP(_xlpm.pos / (_xlpm.total/3), 0),
      CHOOSE(_xlpm.grupo, 5, 10, 20)
    ),
    ""
  )
)</f>
        <v>0</v>
      </c>
    </row>
    <row r="108" spans="1:4" ht="33.6" customHeight="1" x14ac:dyDescent="0.3">
      <c r="A108" s="44" t="e">
        <f>IF(#REF!="","",#REF!)</f>
        <v>#REF!</v>
      </c>
      <c r="B108" s="44" t="e">
        <f>IF(#REF!="","",#REF!)</f>
        <v>#REF!</v>
      </c>
      <c r="C108" s="14"/>
      <c r="D108" s="29" cm="1">
        <f t="array" ref="D108">IF(C108=0,
  0,
  IFERROR(
    _xlfn.LET(
      _xlpm.valores, _xlfn._xlws.FILTER($C$13:$C$220, ($C$13:$C$220&lt;&gt;"")*($C$13:$C$220&lt;&gt;0)),
      _xlpm.total, ROWS(_xlpm.valores),
      _xlpm.pos, MATCH(C108, _xlfn._xlws.SORT(_xlpm.valores), 0),
      _xlpm.grupo, ROUNDUP(_xlpm.pos / (_xlpm.total/3), 0),
      CHOOSE(_xlpm.grupo, 5, 10, 20)
    ),
    ""
  )
)</f>
        <v>0</v>
      </c>
    </row>
    <row r="109" spans="1:4" ht="33.6" customHeight="1" x14ac:dyDescent="0.3">
      <c r="A109" s="44" t="e">
        <f>IF(#REF!="","",#REF!)</f>
        <v>#REF!</v>
      </c>
      <c r="B109" s="44" t="e">
        <f>IF(#REF!="","",#REF!)</f>
        <v>#REF!</v>
      </c>
      <c r="C109" s="14"/>
      <c r="D109" s="29" cm="1">
        <f t="array" ref="D109">IF(C109=0,
  0,
  IFERROR(
    _xlfn.LET(
      _xlpm.valores, _xlfn._xlws.FILTER($C$13:$C$220, ($C$13:$C$220&lt;&gt;"")*($C$13:$C$220&lt;&gt;0)),
      _xlpm.total, ROWS(_xlpm.valores),
      _xlpm.pos, MATCH(C109, _xlfn._xlws.SORT(_xlpm.valores), 0),
      _xlpm.grupo, ROUNDUP(_xlpm.pos / (_xlpm.total/3), 0),
      CHOOSE(_xlpm.grupo, 5, 10, 20)
    ),
    ""
  )
)</f>
        <v>0</v>
      </c>
    </row>
    <row r="110" spans="1:4" ht="33.6" customHeight="1" x14ac:dyDescent="0.3">
      <c r="A110" s="44" t="e">
        <f>IF(#REF!="","",#REF!)</f>
        <v>#REF!</v>
      </c>
      <c r="B110" s="44" t="e">
        <f>IF(#REF!="","",#REF!)</f>
        <v>#REF!</v>
      </c>
      <c r="C110" s="14"/>
      <c r="D110" s="29" cm="1">
        <f t="array" ref="D110">IF(C110=0,
  0,
  IFERROR(
    _xlfn.LET(
      _xlpm.valores, _xlfn._xlws.FILTER($C$13:$C$220, ($C$13:$C$220&lt;&gt;"")*($C$13:$C$220&lt;&gt;0)),
      _xlpm.total, ROWS(_xlpm.valores),
      _xlpm.pos, MATCH(C110, _xlfn._xlws.SORT(_xlpm.valores), 0),
      _xlpm.grupo, ROUNDUP(_xlpm.pos / (_xlpm.total/3), 0),
      CHOOSE(_xlpm.grupo, 5, 10, 20)
    ),
    ""
  )
)</f>
        <v>0</v>
      </c>
    </row>
    <row r="111" spans="1:4" ht="33.6" customHeight="1" x14ac:dyDescent="0.3">
      <c r="A111" s="44" t="e">
        <f>IF(#REF!="","",#REF!)</f>
        <v>#REF!</v>
      </c>
      <c r="B111" s="44" t="e">
        <f>IF(#REF!="","",#REF!)</f>
        <v>#REF!</v>
      </c>
      <c r="C111" s="14"/>
      <c r="D111" s="29" cm="1">
        <f t="array" ref="D111">IF(C111=0,
  0,
  IFERROR(
    _xlfn.LET(
      _xlpm.valores, _xlfn._xlws.FILTER($C$13:$C$220, ($C$13:$C$220&lt;&gt;"")*($C$13:$C$220&lt;&gt;0)),
      _xlpm.total, ROWS(_xlpm.valores),
      _xlpm.pos, MATCH(C111, _xlfn._xlws.SORT(_xlpm.valores), 0),
      _xlpm.grupo, ROUNDUP(_xlpm.pos / (_xlpm.total/3), 0),
      CHOOSE(_xlpm.grupo, 5, 10, 20)
    ),
    ""
  )
)</f>
        <v>0</v>
      </c>
    </row>
    <row r="112" spans="1:4" ht="33.6" customHeight="1" x14ac:dyDescent="0.3">
      <c r="A112" s="44" t="e">
        <f>IF(#REF!="","",#REF!)</f>
        <v>#REF!</v>
      </c>
      <c r="B112" s="44" t="e">
        <f>IF(#REF!="","",#REF!)</f>
        <v>#REF!</v>
      </c>
      <c r="C112" s="14"/>
      <c r="D112" s="29" cm="1">
        <f t="array" ref="D112">IF(C112=0,
  0,
  IFERROR(
    _xlfn.LET(
      _xlpm.valores, _xlfn._xlws.FILTER($C$13:$C$220, ($C$13:$C$220&lt;&gt;"")*($C$13:$C$220&lt;&gt;0)),
      _xlpm.total, ROWS(_xlpm.valores),
      _xlpm.pos, MATCH(C112, _xlfn._xlws.SORT(_xlpm.valores), 0),
      _xlpm.grupo, ROUNDUP(_xlpm.pos / (_xlpm.total/3), 0),
      CHOOSE(_xlpm.grupo, 5, 10, 20)
    ),
    ""
  )
)</f>
        <v>0</v>
      </c>
    </row>
    <row r="113" spans="1:4" ht="33.6" customHeight="1" x14ac:dyDescent="0.3">
      <c r="A113" s="44" t="e">
        <f>IF(#REF!="","",#REF!)</f>
        <v>#REF!</v>
      </c>
      <c r="B113" s="44" t="e">
        <f>IF(#REF!="","",#REF!)</f>
        <v>#REF!</v>
      </c>
      <c r="C113" s="14"/>
      <c r="D113" s="29" cm="1">
        <f t="array" ref="D113">IF(C113=0,
  0,
  IFERROR(
    _xlfn.LET(
      _xlpm.valores, _xlfn._xlws.FILTER($C$13:$C$220, ($C$13:$C$220&lt;&gt;"")*($C$13:$C$220&lt;&gt;0)),
      _xlpm.total, ROWS(_xlpm.valores),
      _xlpm.pos, MATCH(C113, _xlfn._xlws.SORT(_xlpm.valores), 0),
      _xlpm.grupo, ROUNDUP(_xlpm.pos / (_xlpm.total/3), 0),
      CHOOSE(_xlpm.grupo, 5, 10, 20)
    ),
    ""
  )
)</f>
        <v>0</v>
      </c>
    </row>
    <row r="114" spans="1:4" ht="33.6" customHeight="1" x14ac:dyDescent="0.3">
      <c r="A114" s="44" t="e">
        <f>IF(#REF!="","",#REF!)</f>
        <v>#REF!</v>
      </c>
      <c r="B114" s="44" t="e">
        <f>IF(#REF!="","",#REF!)</f>
        <v>#REF!</v>
      </c>
      <c r="C114" s="14"/>
      <c r="D114" s="29" cm="1">
        <f t="array" ref="D114">IF(C114=0,
  0,
  IFERROR(
    _xlfn.LET(
      _xlpm.valores, _xlfn._xlws.FILTER($C$13:$C$220, ($C$13:$C$220&lt;&gt;"")*($C$13:$C$220&lt;&gt;0)),
      _xlpm.total, ROWS(_xlpm.valores),
      _xlpm.pos, MATCH(C114, _xlfn._xlws.SORT(_xlpm.valores), 0),
      _xlpm.grupo, ROUNDUP(_xlpm.pos / (_xlpm.total/3), 0),
      CHOOSE(_xlpm.grupo, 5, 10, 20)
    ),
    ""
  )
)</f>
        <v>0</v>
      </c>
    </row>
    <row r="115" spans="1:4" ht="33.6" customHeight="1" x14ac:dyDescent="0.3">
      <c r="A115" s="44" t="e">
        <f>IF(#REF!="","",#REF!)</f>
        <v>#REF!</v>
      </c>
      <c r="B115" s="44" t="e">
        <f>IF(#REF!="","",#REF!)</f>
        <v>#REF!</v>
      </c>
      <c r="C115" s="14"/>
      <c r="D115" s="29" cm="1">
        <f t="array" ref="D115">IF(C115=0,
  0,
  IFERROR(
    _xlfn.LET(
      _xlpm.valores, _xlfn._xlws.FILTER($C$13:$C$220, ($C$13:$C$220&lt;&gt;"")*($C$13:$C$220&lt;&gt;0)),
      _xlpm.total, ROWS(_xlpm.valores),
      _xlpm.pos, MATCH(C115, _xlfn._xlws.SORT(_xlpm.valores), 0),
      _xlpm.grupo, ROUNDUP(_xlpm.pos / (_xlpm.total/3), 0),
      CHOOSE(_xlpm.grupo, 5, 10, 20)
    ),
    ""
  )
)</f>
        <v>0</v>
      </c>
    </row>
    <row r="116" spans="1:4" ht="33.6" customHeight="1" x14ac:dyDescent="0.3">
      <c r="A116" s="44" t="e">
        <f>IF(#REF!="","",#REF!)</f>
        <v>#REF!</v>
      </c>
      <c r="B116" s="44" t="e">
        <f>IF(#REF!="","",#REF!)</f>
        <v>#REF!</v>
      </c>
      <c r="C116" s="14"/>
      <c r="D116" s="29" cm="1">
        <f t="array" ref="D116">IF(C116=0,
  0,
  IFERROR(
    _xlfn.LET(
      _xlpm.valores, _xlfn._xlws.FILTER($C$13:$C$220, ($C$13:$C$220&lt;&gt;"")*($C$13:$C$220&lt;&gt;0)),
      _xlpm.total, ROWS(_xlpm.valores),
      _xlpm.pos, MATCH(C116, _xlfn._xlws.SORT(_xlpm.valores), 0),
      _xlpm.grupo, ROUNDUP(_xlpm.pos / (_xlpm.total/3), 0),
      CHOOSE(_xlpm.grupo, 5, 10, 20)
    ),
    ""
  )
)</f>
        <v>0</v>
      </c>
    </row>
    <row r="117" spans="1:4" ht="33.6" customHeight="1" x14ac:dyDescent="0.3">
      <c r="A117" s="44" t="e">
        <f>IF(#REF!="","",#REF!)</f>
        <v>#REF!</v>
      </c>
      <c r="B117" s="44" t="e">
        <f>IF(#REF!="","",#REF!)</f>
        <v>#REF!</v>
      </c>
      <c r="C117" s="14"/>
      <c r="D117" s="29" cm="1">
        <f t="array" ref="D117">IF(C117=0,
  0,
  IFERROR(
    _xlfn.LET(
      _xlpm.valores, _xlfn._xlws.FILTER($C$13:$C$220, ($C$13:$C$220&lt;&gt;"")*($C$13:$C$220&lt;&gt;0)),
      _xlpm.total, ROWS(_xlpm.valores),
      _xlpm.pos, MATCH(C117, _xlfn._xlws.SORT(_xlpm.valores), 0),
      _xlpm.grupo, ROUNDUP(_xlpm.pos / (_xlpm.total/3), 0),
      CHOOSE(_xlpm.grupo, 5, 10, 20)
    ),
    ""
  )
)</f>
        <v>0</v>
      </c>
    </row>
    <row r="118" spans="1:4" ht="33.6" customHeight="1" x14ac:dyDescent="0.3">
      <c r="A118" s="44" t="e">
        <f>IF(#REF!="","",#REF!)</f>
        <v>#REF!</v>
      </c>
      <c r="B118" s="44" t="e">
        <f>IF(#REF!="","",#REF!)</f>
        <v>#REF!</v>
      </c>
      <c r="C118" s="14"/>
      <c r="D118" s="29" cm="1">
        <f t="array" ref="D118">IF(C118=0,
  0,
  IFERROR(
    _xlfn.LET(
      _xlpm.valores, _xlfn._xlws.FILTER($C$13:$C$220, ($C$13:$C$220&lt;&gt;"")*($C$13:$C$220&lt;&gt;0)),
      _xlpm.total, ROWS(_xlpm.valores),
      _xlpm.pos, MATCH(C118, _xlfn._xlws.SORT(_xlpm.valores), 0),
      _xlpm.grupo, ROUNDUP(_xlpm.pos / (_xlpm.total/3), 0),
      CHOOSE(_xlpm.grupo, 5, 10, 20)
    ),
    ""
  )
)</f>
        <v>0</v>
      </c>
    </row>
    <row r="119" spans="1:4" ht="33.6" customHeight="1" x14ac:dyDescent="0.3">
      <c r="A119" s="44" t="e">
        <f>IF(#REF!="","",#REF!)</f>
        <v>#REF!</v>
      </c>
      <c r="B119" s="44" t="e">
        <f>IF(#REF!="","",#REF!)</f>
        <v>#REF!</v>
      </c>
      <c r="C119" s="14"/>
      <c r="D119" s="29" cm="1">
        <f t="array" ref="D119">IF(C119=0,
  0,
  IFERROR(
    _xlfn.LET(
      _xlpm.valores, _xlfn._xlws.FILTER($C$13:$C$220, ($C$13:$C$220&lt;&gt;"")*($C$13:$C$220&lt;&gt;0)),
      _xlpm.total, ROWS(_xlpm.valores),
      _xlpm.pos, MATCH(C119, _xlfn._xlws.SORT(_xlpm.valores), 0),
      _xlpm.grupo, ROUNDUP(_xlpm.pos / (_xlpm.total/3), 0),
      CHOOSE(_xlpm.grupo, 5, 10, 20)
    ),
    ""
  )
)</f>
        <v>0</v>
      </c>
    </row>
    <row r="120" spans="1:4" ht="33.6" customHeight="1" x14ac:dyDescent="0.3">
      <c r="A120" s="44" t="e">
        <f>IF(#REF!="","",#REF!)</f>
        <v>#REF!</v>
      </c>
      <c r="B120" s="44" t="e">
        <f>IF(#REF!="","",#REF!)</f>
        <v>#REF!</v>
      </c>
      <c r="C120" s="14"/>
      <c r="D120" s="29" cm="1">
        <f t="array" ref="D120">IF(C120=0,
  0,
  IFERROR(
    _xlfn.LET(
      _xlpm.valores, _xlfn._xlws.FILTER($C$13:$C$220, ($C$13:$C$220&lt;&gt;"")*($C$13:$C$220&lt;&gt;0)),
      _xlpm.total, ROWS(_xlpm.valores),
      _xlpm.pos, MATCH(C120, _xlfn._xlws.SORT(_xlpm.valores), 0),
      _xlpm.grupo, ROUNDUP(_xlpm.pos / (_xlpm.total/3), 0),
      CHOOSE(_xlpm.grupo, 5, 10, 20)
    ),
    ""
  )
)</f>
        <v>0</v>
      </c>
    </row>
    <row r="121" spans="1:4" ht="33.6" customHeight="1" x14ac:dyDescent="0.3">
      <c r="A121" s="44" t="e">
        <f>IF(#REF!="","",#REF!)</f>
        <v>#REF!</v>
      </c>
      <c r="B121" s="44" t="e">
        <f>IF(#REF!="","",#REF!)</f>
        <v>#REF!</v>
      </c>
      <c r="C121" s="14"/>
      <c r="D121" s="29" cm="1">
        <f t="array" ref="D121">IF(C121=0,
  0,
  IFERROR(
    _xlfn.LET(
      _xlpm.valores, _xlfn._xlws.FILTER($C$13:$C$220, ($C$13:$C$220&lt;&gt;"")*($C$13:$C$220&lt;&gt;0)),
      _xlpm.total, ROWS(_xlpm.valores),
      _xlpm.pos, MATCH(C121, _xlfn._xlws.SORT(_xlpm.valores), 0),
      _xlpm.grupo, ROUNDUP(_xlpm.pos / (_xlpm.total/3), 0),
      CHOOSE(_xlpm.grupo, 5, 10, 20)
    ),
    ""
  )
)</f>
        <v>0</v>
      </c>
    </row>
    <row r="122" spans="1:4" ht="33.6" customHeight="1" x14ac:dyDescent="0.3">
      <c r="A122" s="44" t="e">
        <f>IF(#REF!="","",#REF!)</f>
        <v>#REF!</v>
      </c>
      <c r="B122" s="44" t="e">
        <f>IF(#REF!="","",#REF!)</f>
        <v>#REF!</v>
      </c>
      <c r="C122" s="14"/>
      <c r="D122" s="29" cm="1">
        <f t="array" ref="D122">IF(C122=0,
  0,
  IFERROR(
    _xlfn.LET(
      _xlpm.valores, _xlfn._xlws.FILTER($C$13:$C$220, ($C$13:$C$220&lt;&gt;"")*($C$13:$C$220&lt;&gt;0)),
      _xlpm.total, ROWS(_xlpm.valores),
      _xlpm.pos, MATCH(C122, _xlfn._xlws.SORT(_xlpm.valores), 0),
      _xlpm.grupo, ROUNDUP(_xlpm.pos / (_xlpm.total/3), 0),
      CHOOSE(_xlpm.grupo, 5, 10, 20)
    ),
    ""
  )
)</f>
        <v>0</v>
      </c>
    </row>
    <row r="123" spans="1:4" ht="33.6" customHeight="1" x14ac:dyDescent="0.3">
      <c r="A123" s="44" t="e">
        <f>IF(#REF!="","",#REF!)</f>
        <v>#REF!</v>
      </c>
      <c r="B123" s="44" t="e">
        <f>IF(#REF!="","",#REF!)</f>
        <v>#REF!</v>
      </c>
      <c r="C123" s="14"/>
      <c r="D123" s="29" cm="1">
        <f t="array" ref="D123">IF(C123=0,
  0,
  IFERROR(
    _xlfn.LET(
      _xlpm.valores, _xlfn._xlws.FILTER($C$13:$C$220, ($C$13:$C$220&lt;&gt;"")*($C$13:$C$220&lt;&gt;0)),
      _xlpm.total, ROWS(_xlpm.valores),
      _xlpm.pos, MATCH(C123, _xlfn._xlws.SORT(_xlpm.valores), 0),
      _xlpm.grupo, ROUNDUP(_xlpm.pos / (_xlpm.total/3), 0),
      CHOOSE(_xlpm.grupo, 5, 10, 20)
    ),
    ""
  )
)</f>
        <v>0</v>
      </c>
    </row>
    <row r="124" spans="1:4" ht="33.6" customHeight="1" x14ac:dyDescent="0.3">
      <c r="A124" s="44" t="e">
        <f>IF(#REF!="","",#REF!)</f>
        <v>#REF!</v>
      </c>
      <c r="B124" s="44" t="e">
        <f>IF(#REF!="","",#REF!)</f>
        <v>#REF!</v>
      </c>
      <c r="C124" s="14"/>
      <c r="D124" s="29" cm="1">
        <f t="array" ref="D124">IF(C124=0,
  0,
  IFERROR(
    _xlfn.LET(
      _xlpm.valores, _xlfn._xlws.FILTER($C$13:$C$220, ($C$13:$C$220&lt;&gt;"")*($C$13:$C$220&lt;&gt;0)),
      _xlpm.total, ROWS(_xlpm.valores),
      _xlpm.pos, MATCH(C124, _xlfn._xlws.SORT(_xlpm.valores), 0),
      _xlpm.grupo, ROUNDUP(_xlpm.pos / (_xlpm.total/3), 0),
      CHOOSE(_xlpm.grupo, 5, 10, 20)
    ),
    ""
  )
)</f>
        <v>0</v>
      </c>
    </row>
    <row r="125" spans="1:4" ht="33.6" customHeight="1" x14ac:dyDescent="0.3">
      <c r="A125" s="44" t="e">
        <f>IF(#REF!="","",#REF!)</f>
        <v>#REF!</v>
      </c>
      <c r="B125" s="44" t="e">
        <f>IF(#REF!="","",#REF!)</f>
        <v>#REF!</v>
      </c>
      <c r="C125" s="14"/>
      <c r="D125" s="29" cm="1">
        <f t="array" ref="D125">IF(C125=0,
  0,
  IFERROR(
    _xlfn.LET(
      _xlpm.valores, _xlfn._xlws.FILTER($C$13:$C$220, ($C$13:$C$220&lt;&gt;"")*($C$13:$C$220&lt;&gt;0)),
      _xlpm.total, ROWS(_xlpm.valores),
      _xlpm.pos, MATCH(C125, _xlfn._xlws.SORT(_xlpm.valores), 0),
      _xlpm.grupo, ROUNDUP(_xlpm.pos / (_xlpm.total/3), 0),
      CHOOSE(_xlpm.grupo, 5, 10, 20)
    ),
    ""
  )
)</f>
        <v>0</v>
      </c>
    </row>
    <row r="126" spans="1:4" ht="33.6" customHeight="1" x14ac:dyDescent="0.3">
      <c r="A126" s="44" t="e">
        <f>IF(#REF!="","",#REF!)</f>
        <v>#REF!</v>
      </c>
      <c r="B126" s="44" t="e">
        <f>IF(#REF!="","",#REF!)</f>
        <v>#REF!</v>
      </c>
      <c r="C126" s="14"/>
      <c r="D126" s="29" cm="1">
        <f t="array" ref="D126">IF(C126=0,
  0,
  IFERROR(
    _xlfn.LET(
      _xlpm.valores, _xlfn._xlws.FILTER($C$13:$C$220, ($C$13:$C$220&lt;&gt;"")*($C$13:$C$220&lt;&gt;0)),
      _xlpm.total, ROWS(_xlpm.valores),
      _xlpm.pos, MATCH(C126, _xlfn._xlws.SORT(_xlpm.valores), 0),
      _xlpm.grupo, ROUNDUP(_xlpm.pos / (_xlpm.total/3), 0),
      CHOOSE(_xlpm.grupo, 5, 10, 20)
    ),
    ""
  )
)</f>
        <v>0</v>
      </c>
    </row>
    <row r="127" spans="1:4" ht="33.6" customHeight="1" x14ac:dyDescent="0.3">
      <c r="A127" s="44" t="e">
        <f>IF(#REF!="","",#REF!)</f>
        <v>#REF!</v>
      </c>
      <c r="B127" s="44" t="e">
        <f>IF(#REF!="","",#REF!)</f>
        <v>#REF!</v>
      </c>
      <c r="C127" s="14"/>
      <c r="D127" s="29" cm="1">
        <f t="array" ref="D127">IF(C127=0,
  0,
  IFERROR(
    _xlfn.LET(
      _xlpm.valores, _xlfn._xlws.FILTER($C$13:$C$220, ($C$13:$C$220&lt;&gt;"")*($C$13:$C$220&lt;&gt;0)),
      _xlpm.total, ROWS(_xlpm.valores),
      _xlpm.pos, MATCH(C127, _xlfn._xlws.SORT(_xlpm.valores), 0),
      _xlpm.grupo, ROUNDUP(_xlpm.pos / (_xlpm.total/3), 0),
      CHOOSE(_xlpm.grupo, 5, 10, 20)
    ),
    ""
  )
)</f>
        <v>0</v>
      </c>
    </row>
    <row r="128" spans="1:4" ht="33.6" customHeight="1" x14ac:dyDescent="0.3">
      <c r="A128" s="44" t="e">
        <f>IF(#REF!="","",#REF!)</f>
        <v>#REF!</v>
      </c>
      <c r="B128" s="44" t="e">
        <f>IF(#REF!="","",#REF!)</f>
        <v>#REF!</v>
      </c>
      <c r="C128" s="14"/>
      <c r="D128" s="29" cm="1">
        <f t="array" ref="D128">IF(C128=0,
  0,
  IFERROR(
    _xlfn.LET(
      _xlpm.valores, _xlfn._xlws.FILTER($C$13:$C$220, ($C$13:$C$220&lt;&gt;"")*($C$13:$C$220&lt;&gt;0)),
      _xlpm.total, ROWS(_xlpm.valores),
      _xlpm.pos, MATCH(C128, _xlfn._xlws.SORT(_xlpm.valores), 0),
      _xlpm.grupo, ROUNDUP(_xlpm.pos / (_xlpm.total/3), 0),
      CHOOSE(_xlpm.grupo, 5, 10, 20)
    ),
    ""
  )
)</f>
        <v>0</v>
      </c>
    </row>
    <row r="129" spans="1:4" ht="33.6" customHeight="1" x14ac:dyDescent="0.3">
      <c r="A129" s="44" t="e">
        <f>IF(#REF!="","",#REF!)</f>
        <v>#REF!</v>
      </c>
      <c r="B129" s="44" t="e">
        <f>IF(#REF!="","",#REF!)</f>
        <v>#REF!</v>
      </c>
      <c r="C129" s="14"/>
      <c r="D129" s="29" cm="1">
        <f t="array" ref="D129">IF(C129=0,
  0,
  IFERROR(
    _xlfn.LET(
      _xlpm.valores, _xlfn._xlws.FILTER($C$13:$C$220, ($C$13:$C$220&lt;&gt;"")*($C$13:$C$220&lt;&gt;0)),
      _xlpm.total, ROWS(_xlpm.valores),
      _xlpm.pos, MATCH(C129, _xlfn._xlws.SORT(_xlpm.valores), 0),
      _xlpm.grupo, ROUNDUP(_xlpm.pos / (_xlpm.total/3), 0),
      CHOOSE(_xlpm.grupo, 5, 10, 20)
    ),
    ""
  )
)</f>
        <v>0</v>
      </c>
    </row>
    <row r="130" spans="1:4" ht="33.6" customHeight="1" x14ac:dyDescent="0.3">
      <c r="A130" s="44" t="e">
        <f>IF(#REF!="","",#REF!)</f>
        <v>#REF!</v>
      </c>
      <c r="B130" s="44" t="e">
        <f>IF(#REF!="","",#REF!)</f>
        <v>#REF!</v>
      </c>
      <c r="C130" s="14"/>
      <c r="D130" s="29" cm="1">
        <f t="array" ref="D130">IF(C130=0,
  0,
  IFERROR(
    _xlfn.LET(
      _xlpm.valores, _xlfn._xlws.FILTER($C$13:$C$220, ($C$13:$C$220&lt;&gt;"")*($C$13:$C$220&lt;&gt;0)),
      _xlpm.total, ROWS(_xlpm.valores),
      _xlpm.pos, MATCH(C130, _xlfn._xlws.SORT(_xlpm.valores), 0),
      _xlpm.grupo, ROUNDUP(_xlpm.pos / (_xlpm.total/3), 0),
      CHOOSE(_xlpm.grupo, 5, 10, 20)
    ),
    ""
  )
)</f>
        <v>0</v>
      </c>
    </row>
    <row r="131" spans="1:4" ht="33.6" customHeight="1" x14ac:dyDescent="0.3">
      <c r="A131" s="44" t="e">
        <f>IF(#REF!="","",#REF!)</f>
        <v>#REF!</v>
      </c>
      <c r="B131" s="44" t="e">
        <f>IF(#REF!="","",#REF!)</f>
        <v>#REF!</v>
      </c>
      <c r="C131" s="14"/>
      <c r="D131" s="29" cm="1">
        <f t="array" ref="D131">IF(C131=0,
  0,
  IFERROR(
    _xlfn.LET(
      _xlpm.valores, _xlfn._xlws.FILTER($C$13:$C$220, ($C$13:$C$220&lt;&gt;"")*($C$13:$C$220&lt;&gt;0)),
      _xlpm.total, ROWS(_xlpm.valores),
      _xlpm.pos, MATCH(C131, _xlfn._xlws.SORT(_xlpm.valores), 0),
      _xlpm.grupo, ROUNDUP(_xlpm.pos / (_xlpm.total/3), 0),
      CHOOSE(_xlpm.grupo, 5, 10, 20)
    ),
    ""
  )
)</f>
        <v>0</v>
      </c>
    </row>
    <row r="132" spans="1:4" ht="33.6" customHeight="1" x14ac:dyDescent="0.3">
      <c r="A132" s="44" t="e">
        <f>IF(#REF!="","",#REF!)</f>
        <v>#REF!</v>
      </c>
      <c r="B132" s="44" t="e">
        <f>IF(#REF!="","",#REF!)</f>
        <v>#REF!</v>
      </c>
      <c r="C132" s="14"/>
      <c r="D132" s="29" cm="1">
        <f t="array" ref="D132">IF(C132=0,
  0,
  IFERROR(
    _xlfn.LET(
      _xlpm.valores, _xlfn._xlws.FILTER($C$13:$C$220, ($C$13:$C$220&lt;&gt;"")*($C$13:$C$220&lt;&gt;0)),
      _xlpm.total, ROWS(_xlpm.valores),
      _xlpm.pos, MATCH(C132, _xlfn._xlws.SORT(_xlpm.valores), 0),
      _xlpm.grupo, ROUNDUP(_xlpm.pos / (_xlpm.total/3), 0),
      CHOOSE(_xlpm.grupo, 5, 10, 20)
    ),
    ""
  )
)</f>
        <v>0</v>
      </c>
    </row>
    <row r="133" spans="1:4" ht="33.6" customHeight="1" x14ac:dyDescent="0.3">
      <c r="A133" s="44" t="e">
        <f>IF(#REF!="","",#REF!)</f>
        <v>#REF!</v>
      </c>
      <c r="B133" s="44" t="e">
        <f>IF(#REF!="","",#REF!)</f>
        <v>#REF!</v>
      </c>
      <c r="C133" s="14"/>
      <c r="D133" s="29" cm="1">
        <f t="array" ref="D133">IF(C133=0,
  0,
  IFERROR(
    _xlfn.LET(
      _xlpm.valores, _xlfn._xlws.FILTER($C$13:$C$220, ($C$13:$C$220&lt;&gt;"")*($C$13:$C$220&lt;&gt;0)),
      _xlpm.total, ROWS(_xlpm.valores),
      _xlpm.pos, MATCH(C133, _xlfn._xlws.SORT(_xlpm.valores), 0),
      _xlpm.grupo, ROUNDUP(_xlpm.pos / (_xlpm.total/3), 0),
      CHOOSE(_xlpm.grupo, 5, 10, 20)
    ),
    ""
  )
)</f>
        <v>0</v>
      </c>
    </row>
    <row r="134" spans="1:4" ht="33.6" customHeight="1" x14ac:dyDescent="0.3">
      <c r="A134" s="44" t="e">
        <f>IF(#REF!="","",#REF!)</f>
        <v>#REF!</v>
      </c>
      <c r="B134" s="44" t="e">
        <f>IF(#REF!="","",#REF!)</f>
        <v>#REF!</v>
      </c>
      <c r="C134" s="14"/>
      <c r="D134" s="29" cm="1">
        <f t="array" ref="D134">IF(C134=0,
  0,
  IFERROR(
    _xlfn.LET(
      _xlpm.valores, _xlfn._xlws.FILTER($C$13:$C$220, ($C$13:$C$220&lt;&gt;"")*($C$13:$C$220&lt;&gt;0)),
      _xlpm.total, ROWS(_xlpm.valores),
      _xlpm.pos, MATCH(C134, _xlfn._xlws.SORT(_xlpm.valores), 0),
      _xlpm.grupo, ROUNDUP(_xlpm.pos / (_xlpm.total/3), 0),
      CHOOSE(_xlpm.grupo, 5, 10, 20)
    ),
    ""
  )
)</f>
        <v>0</v>
      </c>
    </row>
    <row r="135" spans="1:4" ht="33.6" customHeight="1" x14ac:dyDescent="0.3">
      <c r="A135" s="44" t="e">
        <f>IF(#REF!="","",#REF!)</f>
        <v>#REF!</v>
      </c>
      <c r="B135" s="44" t="e">
        <f>IF(#REF!="","",#REF!)</f>
        <v>#REF!</v>
      </c>
      <c r="C135" s="14"/>
      <c r="D135" s="29" cm="1">
        <f t="array" ref="D135">IF(C135=0,
  0,
  IFERROR(
    _xlfn.LET(
      _xlpm.valores, _xlfn._xlws.FILTER($C$13:$C$220, ($C$13:$C$220&lt;&gt;"")*($C$13:$C$220&lt;&gt;0)),
      _xlpm.total, ROWS(_xlpm.valores),
      _xlpm.pos, MATCH(C135, _xlfn._xlws.SORT(_xlpm.valores), 0),
      _xlpm.grupo, ROUNDUP(_xlpm.pos / (_xlpm.total/3), 0),
      CHOOSE(_xlpm.grupo, 5, 10, 20)
    ),
    ""
  )
)</f>
        <v>0</v>
      </c>
    </row>
    <row r="136" spans="1:4" ht="33.6" customHeight="1" x14ac:dyDescent="0.3">
      <c r="A136" s="44" t="e">
        <f>IF(#REF!="","",#REF!)</f>
        <v>#REF!</v>
      </c>
      <c r="B136" s="44" t="e">
        <f>IF(#REF!="","",#REF!)</f>
        <v>#REF!</v>
      </c>
      <c r="C136" s="14"/>
      <c r="D136" s="29" cm="1">
        <f t="array" ref="D136">IF(C136=0,
  0,
  IFERROR(
    _xlfn.LET(
      _xlpm.valores, _xlfn._xlws.FILTER($C$13:$C$220, ($C$13:$C$220&lt;&gt;"")*($C$13:$C$220&lt;&gt;0)),
      _xlpm.total, ROWS(_xlpm.valores),
      _xlpm.pos, MATCH(C136, _xlfn._xlws.SORT(_xlpm.valores), 0),
      _xlpm.grupo, ROUNDUP(_xlpm.pos / (_xlpm.total/3), 0),
      CHOOSE(_xlpm.grupo, 5, 10, 20)
    ),
    ""
  )
)</f>
        <v>0</v>
      </c>
    </row>
    <row r="137" spans="1:4" ht="33.6" customHeight="1" x14ac:dyDescent="0.3">
      <c r="A137" s="44" t="e">
        <f>IF(#REF!="","",#REF!)</f>
        <v>#REF!</v>
      </c>
      <c r="B137" s="44" t="e">
        <f>IF(#REF!="","",#REF!)</f>
        <v>#REF!</v>
      </c>
      <c r="C137" s="14"/>
      <c r="D137" s="29" cm="1">
        <f t="array" ref="D137">IF(C137=0,
  0,
  IFERROR(
    _xlfn.LET(
      _xlpm.valores, _xlfn._xlws.FILTER($C$13:$C$220, ($C$13:$C$220&lt;&gt;"")*($C$13:$C$220&lt;&gt;0)),
      _xlpm.total, ROWS(_xlpm.valores),
      _xlpm.pos, MATCH(C137, _xlfn._xlws.SORT(_xlpm.valores), 0),
      _xlpm.grupo, ROUNDUP(_xlpm.pos / (_xlpm.total/3), 0),
      CHOOSE(_xlpm.grupo, 5, 10, 20)
    ),
    ""
  )
)</f>
        <v>0</v>
      </c>
    </row>
    <row r="138" spans="1:4" ht="33.6" customHeight="1" x14ac:dyDescent="0.3">
      <c r="A138" s="44" t="e">
        <f>IF(#REF!="","",#REF!)</f>
        <v>#REF!</v>
      </c>
      <c r="B138" s="44" t="e">
        <f>IF(#REF!="","",#REF!)</f>
        <v>#REF!</v>
      </c>
      <c r="C138" s="14"/>
      <c r="D138" s="29" cm="1">
        <f t="array" ref="D138">IF(C138=0,
  0,
  IFERROR(
    _xlfn.LET(
      _xlpm.valores, _xlfn._xlws.FILTER($C$13:$C$220, ($C$13:$C$220&lt;&gt;"")*($C$13:$C$220&lt;&gt;0)),
      _xlpm.total, ROWS(_xlpm.valores),
      _xlpm.pos, MATCH(C138, _xlfn._xlws.SORT(_xlpm.valores), 0),
      _xlpm.grupo, ROUNDUP(_xlpm.pos / (_xlpm.total/3), 0),
      CHOOSE(_xlpm.grupo, 5, 10, 20)
    ),
    ""
  )
)</f>
        <v>0</v>
      </c>
    </row>
    <row r="139" spans="1:4" ht="33.6" customHeight="1" x14ac:dyDescent="0.3">
      <c r="A139" s="44" t="e">
        <f>IF(#REF!="","",#REF!)</f>
        <v>#REF!</v>
      </c>
      <c r="B139" s="44" t="e">
        <f>IF(#REF!="","",#REF!)</f>
        <v>#REF!</v>
      </c>
      <c r="C139" s="14"/>
      <c r="D139" s="29" cm="1">
        <f t="array" ref="D139">IF(C139=0,
  0,
  IFERROR(
    _xlfn.LET(
      _xlpm.valores, _xlfn._xlws.FILTER($C$13:$C$220, ($C$13:$C$220&lt;&gt;"")*($C$13:$C$220&lt;&gt;0)),
      _xlpm.total, ROWS(_xlpm.valores),
      _xlpm.pos, MATCH(C139, _xlfn._xlws.SORT(_xlpm.valores), 0),
      _xlpm.grupo, ROUNDUP(_xlpm.pos / (_xlpm.total/3), 0),
      CHOOSE(_xlpm.grupo, 5, 10, 20)
    ),
    ""
  )
)</f>
        <v>0</v>
      </c>
    </row>
    <row r="140" spans="1:4" ht="33.6" customHeight="1" x14ac:dyDescent="0.3">
      <c r="A140" s="44" t="e">
        <f>IF(#REF!="","",#REF!)</f>
        <v>#REF!</v>
      </c>
      <c r="B140" s="44" t="e">
        <f>IF(#REF!="","",#REF!)</f>
        <v>#REF!</v>
      </c>
      <c r="C140" s="14"/>
      <c r="D140" s="29" cm="1">
        <f t="array" ref="D140">IF(C140=0,
  0,
  IFERROR(
    _xlfn.LET(
      _xlpm.valores, _xlfn._xlws.FILTER($C$13:$C$220, ($C$13:$C$220&lt;&gt;"")*($C$13:$C$220&lt;&gt;0)),
      _xlpm.total, ROWS(_xlpm.valores),
      _xlpm.pos, MATCH(C140, _xlfn._xlws.SORT(_xlpm.valores), 0),
      _xlpm.grupo, ROUNDUP(_xlpm.pos / (_xlpm.total/3), 0),
      CHOOSE(_xlpm.grupo, 5, 10, 20)
    ),
    ""
  )
)</f>
        <v>0</v>
      </c>
    </row>
    <row r="141" spans="1:4" ht="33.6" customHeight="1" x14ac:dyDescent="0.3">
      <c r="A141" s="44" t="e">
        <f>IF(#REF!="","",#REF!)</f>
        <v>#REF!</v>
      </c>
      <c r="B141" s="44" t="e">
        <f>IF(#REF!="","",#REF!)</f>
        <v>#REF!</v>
      </c>
      <c r="C141" s="14"/>
      <c r="D141" s="29" cm="1">
        <f t="array" ref="D141">IF(C141=0,
  0,
  IFERROR(
    _xlfn.LET(
      _xlpm.valores, _xlfn._xlws.FILTER($C$13:$C$220, ($C$13:$C$220&lt;&gt;"")*($C$13:$C$220&lt;&gt;0)),
      _xlpm.total, ROWS(_xlpm.valores),
      _xlpm.pos, MATCH(C141, _xlfn._xlws.SORT(_xlpm.valores), 0),
      _xlpm.grupo, ROUNDUP(_xlpm.pos / (_xlpm.total/3), 0),
      CHOOSE(_xlpm.grupo, 5, 10, 20)
    ),
    ""
  )
)</f>
        <v>0</v>
      </c>
    </row>
    <row r="142" spans="1:4" ht="33.6" customHeight="1" x14ac:dyDescent="0.3">
      <c r="A142" s="44" t="e">
        <f>IF(#REF!="","",#REF!)</f>
        <v>#REF!</v>
      </c>
      <c r="B142" s="44" t="e">
        <f>IF(#REF!="","",#REF!)</f>
        <v>#REF!</v>
      </c>
      <c r="C142" s="14"/>
      <c r="D142" s="29" cm="1">
        <f t="array" ref="D142">IF(C142=0,
  0,
  IFERROR(
    _xlfn.LET(
      _xlpm.valores, _xlfn._xlws.FILTER($C$13:$C$220, ($C$13:$C$220&lt;&gt;"")*($C$13:$C$220&lt;&gt;0)),
      _xlpm.total, ROWS(_xlpm.valores),
      _xlpm.pos, MATCH(C142, _xlfn._xlws.SORT(_xlpm.valores), 0),
      _xlpm.grupo, ROUNDUP(_xlpm.pos / (_xlpm.total/3), 0),
      CHOOSE(_xlpm.grupo, 5, 10, 20)
    ),
    ""
  )
)</f>
        <v>0</v>
      </c>
    </row>
    <row r="143" spans="1:4" ht="33.6" customHeight="1" x14ac:dyDescent="0.3">
      <c r="A143" s="44" t="e">
        <f>IF(#REF!="","",#REF!)</f>
        <v>#REF!</v>
      </c>
      <c r="B143" s="44" t="e">
        <f>IF(#REF!="","",#REF!)</f>
        <v>#REF!</v>
      </c>
      <c r="C143" s="14"/>
      <c r="D143" s="29" cm="1">
        <f t="array" ref="D143">IF(C143=0,
  0,
  IFERROR(
    _xlfn.LET(
      _xlpm.valores, _xlfn._xlws.FILTER($C$13:$C$220, ($C$13:$C$220&lt;&gt;"")*($C$13:$C$220&lt;&gt;0)),
      _xlpm.total, ROWS(_xlpm.valores),
      _xlpm.pos, MATCH(C143, _xlfn._xlws.SORT(_xlpm.valores), 0),
      _xlpm.grupo, ROUNDUP(_xlpm.pos / (_xlpm.total/3), 0),
      CHOOSE(_xlpm.grupo, 5, 10, 20)
    ),
    ""
  )
)</f>
        <v>0</v>
      </c>
    </row>
    <row r="144" spans="1:4" ht="33.6" customHeight="1" x14ac:dyDescent="0.3">
      <c r="A144" s="44" t="e">
        <f>IF(#REF!="","",#REF!)</f>
        <v>#REF!</v>
      </c>
      <c r="B144" s="44" t="e">
        <f>IF(#REF!="","",#REF!)</f>
        <v>#REF!</v>
      </c>
      <c r="C144" s="14"/>
      <c r="D144" s="29" cm="1">
        <f t="array" ref="D144">IF(C144=0,
  0,
  IFERROR(
    _xlfn.LET(
      _xlpm.valores, _xlfn._xlws.FILTER($C$13:$C$220, ($C$13:$C$220&lt;&gt;"")*($C$13:$C$220&lt;&gt;0)),
      _xlpm.total, ROWS(_xlpm.valores),
      _xlpm.pos, MATCH(C144, _xlfn._xlws.SORT(_xlpm.valores), 0),
      _xlpm.grupo, ROUNDUP(_xlpm.pos / (_xlpm.total/3), 0),
      CHOOSE(_xlpm.grupo, 5, 10, 20)
    ),
    ""
  )
)</f>
        <v>0</v>
      </c>
    </row>
    <row r="145" spans="1:4" ht="33.6" customHeight="1" x14ac:dyDescent="0.3">
      <c r="A145" s="44" t="e">
        <f>IF(#REF!="","",#REF!)</f>
        <v>#REF!</v>
      </c>
      <c r="B145" s="44" t="e">
        <f>IF(#REF!="","",#REF!)</f>
        <v>#REF!</v>
      </c>
      <c r="C145" s="14"/>
      <c r="D145" s="29" cm="1">
        <f t="array" ref="D145">IF(C145=0,
  0,
  IFERROR(
    _xlfn.LET(
      _xlpm.valores, _xlfn._xlws.FILTER($C$13:$C$220, ($C$13:$C$220&lt;&gt;"")*($C$13:$C$220&lt;&gt;0)),
      _xlpm.total, ROWS(_xlpm.valores),
      _xlpm.pos, MATCH(C145, _xlfn._xlws.SORT(_xlpm.valores), 0),
      _xlpm.grupo, ROUNDUP(_xlpm.pos / (_xlpm.total/3), 0),
      CHOOSE(_xlpm.grupo, 5, 10, 20)
    ),
    ""
  )
)</f>
        <v>0</v>
      </c>
    </row>
    <row r="146" spans="1:4" ht="33.6" customHeight="1" x14ac:dyDescent="0.3">
      <c r="A146" s="44" t="e">
        <f>IF(#REF!="","",#REF!)</f>
        <v>#REF!</v>
      </c>
      <c r="B146" s="44" t="e">
        <f>IF(#REF!="","",#REF!)</f>
        <v>#REF!</v>
      </c>
      <c r="C146" s="14"/>
      <c r="D146" s="29" cm="1">
        <f t="array" ref="D146">IF(C146=0,
  0,
  IFERROR(
    _xlfn.LET(
      _xlpm.valores, _xlfn._xlws.FILTER($C$13:$C$220, ($C$13:$C$220&lt;&gt;"")*($C$13:$C$220&lt;&gt;0)),
      _xlpm.total, ROWS(_xlpm.valores),
      _xlpm.pos, MATCH(C146, _xlfn._xlws.SORT(_xlpm.valores), 0),
      _xlpm.grupo, ROUNDUP(_xlpm.pos / (_xlpm.total/3), 0),
      CHOOSE(_xlpm.grupo, 5, 10, 20)
    ),
    ""
  )
)</f>
        <v>0</v>
      </c>
    </row>
    <row r="147" spans="1:4" ht="33.6" customHeight="1" x14ac:dyDescent="0.3">
      <c r="A147" s="44" t="e">
        <f>IF(#REF!="","",#REF!)</f>
        <v>#REF!</v>
      </c>
      <c r="B147" s="44" t="e">
        <f>IF(#REF!="","",#REF!)</f>
        <v>#REF!</v>
      </c>
      <c r="C147" s="14"/>
      <c r="D147" s="29" cm="1">
        <f t="array" ref="D147">IF(C147=0,
  0,
  IFERROR(
    _xlfn.LET(
      _xlpm.valores, _xlfn._xlws.FILTER($C$13:$C$220, ($C$13:$C$220&lt;&gt;"")*($C$13:$C$220&lt;&gt;0)),
      _xlpm.total, ROWS(_xlpm.valores),
      _xlpm.pos, MATCH(C147, _xlfn._xlws.SORT(_xlpm.valores), 0),
      _xlpm.grupo, ROUNDUP(_xlpm.pos / (_xlpm.total/3), 0),
      CHOOSE(_xlpm.grupo, 5, 10, 20)
    ),
    ""
  )
)</f>
        <v>0</v>
      </c>
    </row>
    <row r="148" spans="1:4" ht="33.6" customHeight="1" x14ac:dyDescent="0.3">
      <c r="A148" s="44" t="e">
        <f>IF(#REF!="","",#REF!)</f>
        <v>#REF!</v>
      </c>
      <c r="B148" s="44" t="e">
        <f>IF(#REF!="","",#REF!)</f>
        <v>#REF!</v>
      </c>
      <c r="C148" s="14"/>
      <c r="D148" s="29" cm="1">
        <f t="array" ref="D148">IF(C148=0,
  0,
  IFERROR(
    _xlfn.LET(
      _xlpm.valores, _xlfn._xlws.FILTER($C$13:$C$220, ($C$13:$C$220&lt;&gt;"")*($C$13:$C$220&lt;&gt;0)),
      _xlpm.total, ROWS(_xlpm.valores),
      _xlpm.pos, MATCH(C148, _xlfn._xlws.SORT(_xlpm.valores), 0),
      _xlpm.grupo, ROUNDUP(_xlpm.pos / (_xlpm.total/3), 0),
      CHOOSE(_xlpm.grupo, 5, 10, 20)
    ),
    ""
  )
)</f>
        <v>0</v>
      </c>
    </row>
    <row r="149" spans="1:4" ht="33.6" customHeight="1" x14ac:dyDescent="0.3">
      <c r="A149" s="44" t="e">
        <f>IF(#REF!="","",#REF!)</f>
        <v>#REF!</v>
      </c>
      <c r="B149" s="44" t="e">
        <f>IF(#REF!="","",#REF!)</f>
        <v>#REF!</v>
      </c>
      <c r="C149" s="14"/>
      <c r="D149" s="29" cm="1">
        <f t="array" ref="D149">IF(C149=0,
  0,
  IFERROR(
    _xlfn.LET(
      _xlpm.valores, _xlfn._xlws.FILTER($C$13:$C$220, ($C$13:$C$220&lt;&gt;"")*($C$13:$C$220&lt;&gt;0)),
      _xlpm.total, ROWS(_xlpm.valores),
      _xlpm.pos, MATCH(C149, _xlfn._xlws.SORT(_xlpm.valores), 0),
      _xlpm.grupo, ROUNDUP(_xlpm.pos / (_xlpm.total/3), 0),
      CHOOSE(_xlpm.grupo, 5, 10, 20)
    ),
    ""
  )
)</f>
        <v>0</v>
      </c>
    </row>
    <row r="150" spans="1:4" ht="33.6" customHeight="1" x14ac:dyDescent="0.3">
      <c r="A150" s="44" t="e">
        <f>IF(#REF!="","",#REF!)</f>
        <v>#REF!</v>
      </c>
      <c r="B150" s="44" t="e">
        <f>IF(#REF!="","",#REF!)</f>
        <v>#REF!</v>
      </c>
      <c r="C150" s="14"/>
      <c r="D150" s="29" cm="1">
        <f t="array" ref="D150">IF(C150=0,
  0,
  IFERROR(
    _xlfn.LET(
      _xlpm.valores, _xlfn._xlws.FILTER($C$13:$C$220, ($C$13:$C$220&lt;&gt;"")*($C$13:$C$220&lt;&gt;0)),
      _xlpm.total, ROWS(_xlpm.valores),
      _xlpm.pos, MATCH(C150, _xlfn._xlws.SORT(_xlpm.valores), 0),
      _xlpm.grupo, ROUNDUP(_xlpm.pos / (_xlpm.total/3), 0),
      CHOOSE(_xlpm.grupo, 5, 10, 20)
    ),
    ""
  )
)</f>
        <v>0</v>
      </c>
    </row>
    <row r="151" spans="1:4" ht="33.6" customHeight="1" x14ac:dyDescent="0.3">
      <c r="A151" s="44" t="e">
        <f>IF(#REF!="","",#REF!)</f>
        <v>#REF!</v>
      </c>
      <c r="B151" s="44" t="e">
        <f>IF(#REF!="","",#REF!)</f>
        <v>#REF!</v>
      </c>
      <c r="C151" s="14"/>
      <c r="D151" s="29" cm="1">
        <f t="array" ref="D151">IF(C151=0,
  0,
  IFERROR(
    _xlfn.LET(
      _xlpm.valores, _xlfn._xlws.FILTER($C$13:$C$220, ($C$13:$C$220&lt;&gt;"")*($C$13:$C$220&lt;&gt;0)),
      _xlpm.total, ROWS(_xlpm.valores),
      _xlpm.pos, MATCH(C151, _xlfn._xlws.SORT(_xlpm.valores), 0),
      _xlpm.grupo, ROUNDUP(_xlpm.pos / (_xlpm.total/3), 0),
      CHOOSE(_xlpm.grupo, 5, 10, 20)
    ),
    ""
  )
)</f>
        <v>0</v>
      </c>
    </row>
    <row r="152" spans="1:4" ht="33.6" customHeight="1" x14ac:dyDescent="0.3">
      <c r="A152" s="44" t="e">
        <f>IF(#REF!="","",#REF!)</f>
        <v>#REF!</v>
      </c>
      <c r="B152" s="44" t="e">
        <f>IF(#REF!="","",#REF!)</f>
        <v>#REF!</v>
      </c>
      <c r="C152" s="14"/>
      <c r="D152" s="29" cm="1">
        <f t="array" ref="D152">IF(C152=0,
  0,
  IFERROR(
    _xlfn.LET(
      _xlpm.valores, _xlfn._xlws.FILTER($C$13:$C$220, ($C$13:$C$220&lt;&gt;"")*($C$13:$C$220&lt;&gt;0)),
      _xlpm.total, ROWS(_xlpm.valores),
      _xlpm.pos, MATCH(C152, _xlfn._xlws.SORT(_xlpm.valores), 0),
      _xlpm.grupo, ROUNDUP(_xlpm.pos / (_xlpm.total/3), 0),
      CHOOSE(_xlpm.grupo, 5, 10, 20)
    ),
    ""
  )
)</f>
        <v>0</v>
      </c>
    </row>
    <row r="153" spans="1:4" ht="33.6" customHeight="1" x14ac:dyDescent="0.3">
      <c r="A153" s="44" t="e">
        <f>IF(#REF!="","",#REF!)</f>
        <v>#REF!</v>
      </c>
      <c r="B153" s="44" t="e">
        <f>IF(#REF!="","",#REF!)</f>
        <v>#REF!</v>
      </c>
      <c r="C153" s="14"/>
      <c r="D153" s="29" cm="1">
        <f t="array" ref="D153">IF(C153=0,
  0,
  IFERROR(
    _xlfn.LET(
      _xlpm.valores, _xlfn._xlws.FILTER($C$13:$C$220, ($C$13:$C$220&lt;&gt;"")*($C$13:$C$220&lt;&gt;0)),
      _xlpm.total, ROWS(_xlpm.valores),
      _xlpm.pos, MATCH(C153, _xlfn._xlws.SORT(_xlpm.valores), 0),
      _xlpm.grupo, ROUNDUP(_xlpm.pos / (_xlpm.total/3), 0),
      CHOOSE(_xlpm.grupo, 5, 10, 20)
    ),
    ""
  )
)</f>
        <v>0</v>
      </c>
    </row>
    <row r="154" spans="1:4" ht="33.6" customHeight="1" x14ac:dyDescent="0.3">
      <c r="A154" s="44" t="e">
        <f>IF(#REF!="","",#REF!)</f>
        <v>#REF!</v>
      </c>
      <c r="B154" s="44" t="e">
        <f>IF(#REF!="","",#REF!)</f>
        <v>#REF!</v>
      </c>
      <c r="C154" s="14"/>
      <c r="D154" s="29" cm="1">
        <f t="array" ref="D154">IF(C154=0,
  0,
  IFERROR(
    _xlfn.LET(
      _xlpm.valores, _xlfn._xlws.FILTER($C$13:$C$220, ($C$13:$C$220&lt;&gt;"")*($C$13:$C$220&lt;&gt;0)),
      _xlpm.total, ROWS(_xlpm.valores),
      _xlpm.pos, MATCH(C154, _xlfn._xlws.SORT(_xlpm.valores), 0),
      _xlpm.grupo, ROUNDUP(_xlpm.pos / (_xlpm.total/3), 0),
      CHOOSE(_xlpm.grupo, 5, 10, 20)
    ),
    ""
  )
)</f>
        <v>0</v>
      </c>
    </row>
    <row r="155" spans="1:4" ht="33.6" customHeight="1" x14ac:dyDescent="0.3">
      <c r="A155" s="44" t="e">
        <f>IF(#REF!="","",#REF!)</f>
        <v>#REF!</v>
      </c>
      <c r="B155" s="44" t="e">
        <f>IF(#REF!="","",#REF!)</f>
        <v>#REF!</v>
      </c>
      <c r="C155" s="14"/>
      <c r="D155" s="29" cm="1">
        <f t="array" ref="D155">IF(C155=0,
  0,
  IFERROR(
    _xlfn.LET(
      _xlpm.valores, _xlfn._xlws.FILTER($C$13:$C$220, ($C$13:$C$220&lt;&gt;"")*($C$13:$C$220&lt;&gt;0)),
      _xlpm.total, ROWS(_xlpm.valores),
      _xlpm.pos, MATCH(C155, _xlfn._xlws.SORT(_xlpm.valores), 0),
      _xlpm.grupo, ROUNDUP(_xlpm.pos / (_xlpm.total/3), 0),
      CHOOSE(_xlpm.grupo, 5, 10, 20)
    ),
    ""
  )
)</f>
        <v>0</v>
      </c>
    </row>
    <row r="156" spans="1:4" ht="33.6" customHeight="1" x14ac:dyDescent="0.3">
      <c r="A156" s="44" t="e">
        <f>IF(#REF!="","",#REF!)</f>
        <v>#REF!</v>
      </c>
      <c r="B156" s="44" t="e">
        <f>IF(#REF!="","",#REF!)</f>
        <v>#REF!</v>
      </c>
      <c r="C156" s="14"/>
      <c r="D156" s="29" cm="1">
        <f t="array" ref="D156">IF(C156=0,
  0,
  IFERROR(
    _xlfn.LET(
      _xlpm.valores, _xlfn._xlws.FILTER($C$13:$C$220, ($C$13:$C$220&lt;&gt;"")*($C$13:$C$220&lt;&gt;0)),
      _xlpm.total, ROWS(_xlpm.valores),
      _xlpm.pos, MATCH(C156, _xlfn._xlws.SORT(_xlpm.valores), 0),
      _xlpm.grupo, ROUNDUP(_xlpm.pos / (_xlpm.total/3), 0),
      CHOOSE(_xlpm.grupo, 5, 10, 20)
    ),
    ""
  )
)</f>
        <v>0</v>
      </c>
    </row>
    <row r="157" spans="1:4" ht="33.6" customHeight="1" x14ac:dyDescent="0.3">
      <c r="A157" s="44" t="e">
        <f>IF(#REF!="","",#REF!)</f>
        <v>#REF!</v>
      </c>
      <c r="B157" s="44" t="e">
        <f>IF(#REF!="","",#REF!)</f>
        <v>#REF!</v>
      </c>
      <c r="C157" s="14"/>
      <c r="D157" s="29" cm="1">
        <f t="array" ref="D157">IF(C157=0,
  0,
  IFERROR(
    _xlfn.LET(
      _xlpm.valores, _xlfn._xlws.FILTER($C$13:$C$220, ($C$13:$C$220&lt;&gt;"")*($C$13:$C$220&lt;&gt;0)),
      _xlpm.total, ROWS(_xlpm.valores),
      _xlpm.pos, MATCH(C157, _xlfn._xlws.SORT(_xlpm.valores), 0),
      _xlpm.grupo, ROUNDUP(_xlpm.pos / (_xlpm.total/3), 0),
      CHOOSE(_xlpm.grupo, 5, 10, 20)
    ),
    ""
  )
)</f>
        <v>0</v>
      </c>
    </row>
    <row r="158" spans="1:4" ht="33.6" customHeight="1" x14ac:dyDescent="0.3">
      <c r="A158" s="44" t="e">
        <f>IF(#REF!="","",#REF!)</f>
        <v>#REF!</v>
      </c>
      <c r="B158" s="44" t="e">
        <f>IF(#REF!="","",#REF!)</f>
        <v>#REF!</v>
      </c>
      <c r="C158" s="14"/>
      <c r="D158" s="29" cm="1">
        <f t="array" ref="D158">IF(C158=0,
  0,
  IFERROR(
    _xlfn.LET(
      _xlpm.valores, _xlfn._xlws.FILTER($C$13:$C$220, ($C$13:$C$220&lt;&gt;"")*($C$13:$C$220&lt;&gt;0)),
      _xlpm.total, ROWS(_xlpm.valores),
      _xlpm.pos, MATCH(C158, _xlfn._xlws.SORT(_xlpm.valores), 0),
      _xlpm.grupo, ROUNDUP(_xlpm.pos / (_xlpm.total/3), 0),
      CHOOSE(_xlpm.grupo, 5, 10, 20)
    ),
    ""
  )
)</f>
        <v>0</v>
      </c>
    </row>
    <row r="159" spans="1:4" ht="33.6" customHeight="1" x14ac:dyDescent="0.3">
      <c r="A159" s="44" t="e">
        <f>IF(#REF!="","",#REF!)</f>
        <v>#REF!</v>
      </c>
      <c r="B159" s="44" t="e">
        <f>IF(#REF!="","",#REF!)</f>
        <v>#REF!</v>
      </c>
      <c r="C159" s="14"/>
      <c r="D159" s="29" cm="1">
        <f t="array" ref="D159">IF(C159=0,
  0,
  IFERROR(
    _xlfn.LET(
      _xlpm.valores, _xlfn._xlws.FILTER($C$13:$C$220, ($C$13:$C$220&lt;&gt;"")*($C$13:$C$220&lt;&gt;0)),
      _xlpm.total, ROWS(_xlpm.valores),
      _xlpm.pos, MATCH(C159, _xlfn._xlws.SORT(_xlpm.valores), 0),
      _xlpm.grupo, ROUNDUP(_xlpm.pos / (_xlpm.total/3), 0),
      CHOOSE(_xlpm.grupo, 5, 10, 20)
    ),
    ""
  )
)</f>
        <v>0</v>
      </c>
    </row>
    <row r="160" spans="1:4" ht="33.6" customHeight="1" x14ac:dyDescent="0.3">
      <c r="A160" s="44" t="e">
        <f>IF(#REF!="","",#REF!)</f>
        <v>#REF!</v>
      </c>
      <c r="B160" s="44" t="e">
        <f>IF(#REF!="","",#REF!)</f>
        <v>#REF!</v>
      </c>
      <c r="C160" s="14"/>
      <c r="D160" s="29" cm="1">
        <f t="array" ref="D160">IF(C160=0,
  0,
  IFERROR(
    _xlfn.LET(
      _xlpm.valores, _xlfn._xlws.FILTER($C$13:$C$220, ($C$13:$C$220&lt;&gt;"")*($C$13:$C$220&lt;&gt;0)),
      _xlpm.total, ROWS(_xlpm.valores),
      _xlpm.pos, MATCH(C160, _xlfn._xlws.SORT(_xlpm.valores), 0),
      _xlpm.grupo, ROUNDUP(_xlpm.pos / (_xlpm.total/3), 0),
      CHOOSE(_xlpm.grupo, 5, 10, 20)
    ),
    ""
  )
)</f>
        <v>0</v>
      </c>
    </row>
    <row r="161" spans="1:4" ht="33.6" customHeight="1" x14ac:dyDescent="0.3">
      <c r="A161" s="44" t="e">
        <f>IF(#REF!="","",#REF!)</f>
        <v>#REF!</v>
      </c>
      <c r="B161" s="44" t="e">
        <f>IF(#REF!="","",#REF!)</f>
        <v>#REF!</v>
      </c>
      <c r="C161" s="14"/>
      <c r="D161" s="29" cm="1">
        <f t="array" ref="D161">IF(C161=0,
  0,
  IFERROR(
    _xlfn.LET(
      _xlpm.valores, _xlfn._xlws.FILTER($C$13:$C$220, ($C$13:$C$220&lt;&gt;"")*($C$13:$C$220&lt;&gt;0)),
      _xlpm.total, ROWS(_xlpm.valores),
      _xlpm.pos, MATCH(C161, _xlfn._xlws.SORT(_xlpm.valores), 0),
      _xlpm.grupo, ROUNDUP(_xlpm.pos / (_xlpm.total/3), 0),
      CHOOSE(_xlpm.grupo, 5, 10, 20)
    ),
    ""
  )
)</f>
        <v>0</v>
      </c>
    </row>
    <row r="162" spans="1:4" ht="33.6" customHeight="1" x14ac:dyDescent="0.3">
      <c r="A162" s="44" t="e">
        <f>IF(#REF!="","",#REF!)</f>
        <v>#REF!</v>
      </c>
      <c r="B162" s="44" t="e">
        <f>IF(#REF!="","",#REF!)</f>
        <v>#REF!</v>
      </c>
      <c r="C162" s="14"/>
      <c r="D162" s="29" cm="1">
        <f t="array" ref="D162">IF(C162=0,
  0,
  IFERROR(
    _xlfn.LET(
      _xlpm.valores, _xlfn._xlws.FILTER($C$13:$C$220, ($C$13:$C$220&lt;&gt;"")*($C$13:$C$220&lt;&gt;0)),
      _xlpm.total, ROWS(_xlpm.valores),
      _xlpm.pos, MATCH(C162, _xlfn._xlws.SORT(_xlpm.valores), 0),
      _xlpm.grupo, ROUNDUP(_xlpm.pos / (_xlpm.total/3), 0),
      CHOOSE(_xlpm.grupo, 5, 10, 20)
    ),
    ""
  )
)</f>
        <v>0</v>
      </c>
    </row>
    <row r="163" spans="1:4" ht="33.6" customHeight="1" x14ac:dyDescent="0.3">
      <c r="A163" s="44" t="e">
        <f>IF(#REF!="","",#REF!)</f>
        <v>#REF!</v>
      </c>
      <c r="B163" s="44" t="e">
        <f>IF(#REF!="","",#REF!)</f>
        <v>#REF!</v>
      </c>
      <c r="C163" s="14"/>
      <c r="D163" s="29" cm="1">
        <f t="array" ref="D163">IF(C163=0,
  0,
  IFERROR(
    _xlfn.LET(
      _xlpm.valores, _xlfn._xlws.FILTER($C$13:$C$220, ($C$13:$C$220&lt;&gt;"")*($C$13:$C$220&lt;&gt;0)),
      _xlpm.total, ROWS(_xlpm.valores),
      _xlpm.pos, MATCH(C163, _xlfn._xlws.SORT(_xlpm.valores), 0),
      _xlpm.grupo, ROUNDUP(_xlpm.pos / (_xlpm.total/3), 0),
      CHOOSE(_xlpm.grupo, 5, 10, 20)
    ),
    ""
  )
)</f>
        <v>0</v>
      </c>
    </row>
    <row r="164" spans="1:4" ht="33.6" customHeight="1" x14ac:dyDescent="0.3">
      <c r="A164" s="44" t="e">
        <f>IF(#REF!="","",#REF!)</f>
        <v>#REF!</v>
      </c>
      <c r="B164" s="44" t="e">
        <f>IF(#REF!="","",#REF!)</f>
        <v>#REF!</v>
      </c>
      <c r="C164" s="14"/>
      <c r="D164" s="29" cm="1">
        <f t="array" ref="D164">IF(C164=0,
  0,
  IFERROR(
    _xlfn.LET(
      _xlpm.valores, _xlfn._xlws.FILTER($C$13:$C$220, ($C$13:$C$220&lt;&gt;"")*($C$13:$C$220&lt;&gt;0)),
      _xlpm.total, ROWS(_xlpm.valores),
      _xlpm.pos, MATCH(C164, _xlfn._xlws.SORT(_xlpm.valores), 0),
      _xlpm.grupo, ROUNDUP(_xlpm.pos / (_xlpm.total/3), 0),
      CHOOSE(_xlpm.grupo, 5, 10, 20)
    ),
    ""
  )
)</f>
        <v>0</v>
      </c>
    </row>
    <row r="165" spans="1:4" ht="33.6" customHeight="1" x14ac:dyDescent="0.3">
      <c r="A165" s="44" t="e">
        <f>IF(#REF!="","",#REF!)</f>
        <v>#REF!</v>
      </c>
      <c r="B165" s="44" t="e">
        <f>IF(#REF!="","",#REF!)</f>
        <v>#REF!</v>
      </c>
      <c r="C165" s="14"/>
      <c r="D165" s="29" cm="1">
        <f t="array" ref="D165">IF(C165=0,
  0,
  IFERROR(
    _xlfn.LET(
      _xlpm.valores, _xlfn._xlws.FILTER($C$13:$C$220, ($C$13:$C$220&lt;&gt;"")*($C$13:$C$220&lt;&gt;0)),
      _xlpm.total, ROWS(_xlpm.valores),
      _xlpm.pos, MATCH(C165, _xlfn._xlws.SORT(_xlpm.valores), 0),
      _xlpm.grupo, ROUNDUP(_xlpm.pos / (_xlpm.total/3), 0),
      CHOOSE(_xlpm.grupo, 5, 10, 20)
    ),
    ""
  )
)</f>
        <v>0</v>
      </c>
    </row>
    <row r="166" spans="1:4" ht="33.6" customHeight="1" x14ac:dyDescent="0.3">
      <c r="A166" s="44" t="e">
        <f>IF(#REF!="","",#REF!)</f>
        <v>#REF!</v>
      </c>
      <c r="B166" s="44" t="e">
        <f>IF(#REF!="","",#REF!)</f>
        <v>#REF!</v>
      </c>
      <c r="C166" s="14"/>
      <c r="D166" s="29" cm="1">
        <f t="array" ref="D166">IF(C166=0,
  0,
  IFERROR(
    _xlfn.LET(
      _xlpm.valores, _xlfn._xlws.FILTER($C$13:$C$220, ($C$13:$C$220&lt;&gt;"")*($C$13:$C$220&lt;&gt;0)),
      _xlpm.total, ROWS(_xlpm.valores),
      _xlpm.pos, MATCH(C166, _xlfn._xlws.SORT(_xlpm.valores), 0),
      _xlpm.grupo, ROUNDUP(_xlpm.pos / (_xlpm.total/3), 0),
      CHOOSE(_xlpm.grupo, 5, 10, 20)
    ),
    ""
  )
)</f>
        <v>0</v>
      </c>
    </row>
    <row r="167" spans="1:4" ht="33.6" customHeight="1" x14ac:dyDescent="0.3">
      <c r="A167" s="44" t="e">
        <f>IF(#REF!="","",#REF!)</f>
        <v>#REF!</v>
      </c>
      <c r="B167" s="44" t="e">
        <f>IF(#REF!="","",#REF!)</f>
        <v>#REF!</v>
      </c>
      <c r="C167" s="14"/>
      <c r="D167" s="29" cm="1">
        <f t="array" ref="D167">IF(C167=0,
  0,
  IFERROR(
    _xlfn.LET(
      _xlpm.valores, _xlfn._xlws.FILTER($C$13:$C$220, ($C$13:$C$220&lt;&gt;"")*($C$13:$C$220&lt;&gt;0)),
      _xlpm.total, ROWS(_xlpm.valores),
      _xlpm.pos, MATCH(C167, _xlfn._xlws.SORT(_xlpm.valores), 0),
      _xlpm.grupo, ROUNDUP(_xlpm.pos / (_xlpm.total/3), 0),
      CHOOSE(_xlpm.grupo, 5, 10, 20)
    ),
    ""
  )
)</f>
        <v>0</v>
      </c>
    </row>
    <row r="168" spans="1:4" ht="33.6" customHeight="1" x14ac:dyDescent="0.3">
      <c r="A168" s="44" t="e">
        <f>IF(#REF!="","",#REF!)</f>
        <v>#REF!</v>
      </c>
      <c r="B168" s="44" t="e">
        <f>IF(#REF!="","",#REF!)</f>
        <v>#REF!</v>
      </c>
      <c r="C168" s="14"/>
      <c r="D168" s="29" cm="1">
        <f t="array" ref="D168">IF(C168=0,
  0,
  IFERROR(
    _xlfn.LET(
      _xlpm.valores, _xlfn._xlws.FILTER($C$13:$C$220, ($C$13:$C$220&lt;&gt;"")*($C$13:$C$220&lt;&gt;0)),
      _xlpm.total, ROWS(_xlpm.valores),
      _xlpm.pos, MATCH(C168, _xlfn._xlws.SORT(_xlpm.valores), 0),
      _xlpm.grupo, ROUNDUP(_xlpm.pos / (_xlpm.total/3), 0),
      CHOOSE(_xlpm.grupo, 5, 10, 20)
    ),
    ""
  )
)</f>
        <v>0</v>
      </c>
    </row>
    <row r="169" spans="1:4" ht="33.6" customHeight="1" x14ac:dyDescent="0.3">
      <c r="A169" s="44" t="e">
        <f>IF(#REF!="","",#REF!)</f>
        <v>#REF!</v>
      </c>
      <c r="B169" s="44" t="e">
        <f>IF(#REF!="","",#REF!)</f>
        <v>#REF!</v>
      </c>
      <c r="C169" s="14"/>
      <c r="D169" s="29" cm="1">
        <f t="array" ref="D169">IF(C169=0,
  0,
  IFERROR(
    _xlfn.LET(
      _xlpm.valores, _xlfn._xlws.FILTER($C$13:$C$220, ($C$13:$C$220&lt;&gt;"")*($C$13:$C$220&lt;&gt;0)),
      _xlpm.total, ROWS(_xlpm.valores),
      _xlpm.pos, MATCH(C169, _xlfn._xlws.SORT(_xlpm.valores), 0),
      _xlpm.grupo, ROUNDUP(_xlpm.pos / (_xlpm.total/3), 0),
      CHOOSE(_xlpm.grupo, 5, 10, 20)
    ),
    ""
  )
)</f>
        <v>0</v>
      </c>
    </row>
    <row r="170" spans="1:4" ht="33.6" customHeight="1" x14ac:dyDescent="0.3">
      <c r="A170" s="44" t="e">
        <f>IF(#REF!="","",#REF!)</f>
        <v>#REF!</v>
      </c>
      <c r="B170" s="44" t="e">
        <f>IF(#REF!="","",#REF!)</f>
        <v>#REF!</v>
      </c>
      <c r="C170" s="14"/>
      <c r="D170" s="29" cm="1">
        <f t="array" ref="D170">IF(C170=0,
  0,
  IFERROR(
    _xlfn.LET(
      _xlpm.valores, _xlfn._xlws.FILTER($C$13:$C$220, ($C$13:$C$220&lt;&gt;"")*($C$13:$C$220&lt;&gt;0)),
      _xlpm.total, ROWS(_xlpm.valores),
      _xlpm.pos, MATCH(C170, _xlfn._xlws.SORT(_xlpm.valores), 0),
      _xlpm.grupo, ROUNDUP(_xlpm.pos / (_xlpm.total/3), 0),
      CHOOSE(_xlpm.grupo, 5, 10, 20)
    ),
    ""
  )
)</f>
        <v>0</v>
      </c>
    </row>
    <row r="171" spans="1:4" ht="33.6" customHeight="1" x14ac:dyDescent="0.3">
      <c r="A171" s="44" t="e">
        <f>IF(#REF!="","",#REF!)</f>
        <v>#REF!</v>
      </c>
      <c r="B171" s="44" t="e">
        <f>IF(#REF!="","",#REF!)</f>
        <v>#REF!</v>
      </c>
      <c r="C171" s="14"/>
      <c r="D171" s="29" cm="1">
        <f t="array" ref="D171">IF(C171=0,
  0,
  IFERROR(
    _xlfn.LET(
      _xlpm.valores, _xlfn._xlws.FILTER($C$13:$C$220, ($C$13:$C$220&lt;&gt;"")*($C$13:$C$220&lt;&gt;0)),
      _xlpm.total, ROWS(_xlpm.valores),
      _xlpm.pos, MATCH(C171, _xlfn._xlws.SORT(_xlpm.valores), 0),
      _xlpm.grupo, ROUNDUP(_xlpm.pos / (_xlpm.total/3), 0),
      CHOOSE(_xlpm.grupo, 5, 10, 20)
    ),
    ""
  )
)</f>
        <v>0</v>
      </c>
    </row>
    <row r="172" spans="1:4" ht="33.6" customHeight="1" x14ac:dyDescent="0.3">
      <c r="A172" s="44" t="e">
        <f>IF(#REF!="","",#REF!)</f>
        <v>#REF!</v>
      </c>
      <c r="B172" s="44" t="e">
        <f>IF(#REF!="","",#REF!)</f>
        <v>#REF!</v>
      </c>
      <c r="C172" s="14"/>
      <c r="D172" s="29" cm="1">
        <f t="array" ref="D172">IF(C172=0,
  0,
  IFERROR(
    _xlfn.LET(
      _xlpm.valores, _xlfn._xlws.FILTER($C$13:$C$220, ($C$13:$C$220&lt;&gt;"")*($C$13:$C$220&lt;&gt;0)),
      _xlpm.total, ROWS(_xlpm.valores),
      _xlpm.pos, MATCH(C172, _xlfn._xlws.SORT(_xlpm.valores), 0),
      _xlpm.grupo, ROUNDUP(_xlpm.pos / (_xlpm.total/3), 0),
      CHOOSE(_xlpm.grupo, 5, 10, 20)
    ),
    ""
  )
)</f>
        <v>0</v>
      </c>
    </row>
    <row r="173" spans="1:4" ht="33.6" customHeight="1" x14ac:dyDescent="0.3">
      <c r="A173" s="44" t="e">
        <f>IF(#REF!="","",#REF!)</f>
        <v>#REF!</v>
      </c>
      <c r="B173" s="44" t="e">
        <f>IF(#REF!="","",#REF!)</f>
        <v>#REF!</v>
      </c>
      <c r="C173" s="14"/>
      <c r="D173" s="29" cm="1">
        <f t="array" ref="D173">IF(C173=0,
  0,
  IFERROR(
    _xlfn.LET(
      _xlpm.valores, _xlfn._xlws.FILTER($C$13:$C$220, ($C$13:$C$220&lt;&gt;"")*($C$13:$C$220&lt;&gt;0)),
      _xlpm.total, ROWS(_xlpm.valores),
      _xlpm.pos, MATCH(C173, _xlfn._xlws.SORT(_xlpm.valores), 0),
      _xlpm.grupo, ROUNDUP(_xlpm.pos / (_xlpm.total/3), 0),
      CHOOSE(_xlpm.grupo, 5, 10, 20)
    ),
    ""
  )
)</f>
        <v>0</v>
      </c>
    </row>
    <row r="174" spans="1:4" ht="33.6" customHeight="1" x14ac:dyDescent="0.3">
      <c r="A174" s="44" t="e">
        <f>IF(#REF!="","",#REF!)</f>
        <v>#REF!</v>
      </c>
      <c r="B174" s="44" t="e">
        <f>IF(#REF!="","",#REF!)</f>
        <v>#REF!</v>
      </c>
      <c r="C174" s="14"/>
      <c r="D174" s="29" cm="1">
        <f t="array" ref="D174">IF(C174=0,
  0,
  IFERROR(
    _xlfn.LET(
      _xlpm.valores, _xlfn._xlws.FILTER($C$13:$C$220, ($C$13:$C$220&lt;&gt;"")*($C$13:$C$220&lt;&gt;0)),
      _xlpm.total, ROWS(_xlpm.valores),
      _xlpm.pos, MATCH(C174, _xlfn._xlws.SORT(_xlpm.valores), 0),
      _xlpm.grupo, ROUNDUP(_xlpm.pos / (_xlpm.total/3), 0),
      CHOOSE(_xlpm.grupo, 5, 10, 20)
    ),
    ""
  )
)</f>
        <v>0</v>
      </c>
    </row>
    <row r="175" spans="1:4" ht="33.6" customHeight="1" x14ac:dyDescent="0.3">
      <c r="A175" s="44" t="e">
        <f>IF(#REF!="","",#REF!)</f>
        <v>#REF!</v>
      </c>
      <c r="B175" s="44" t="e">
        <f>IF(#REF!="","",#REF!)</f>
        <v>#REF!</v>
      </c>
      <c r="C175" s="14"/>
      <c r="D175" s="29" cm="1">
        <f t="array" ref="D175">IF(C175=0,
  0,
  IFERROR(
    _xlfn.LET(
      _xlpm.valores, _xlfn._xlws.FILTER($C$13:$C$220, ($C$13:$C$220&lt;&gt;"")*($C$13:$C$220&lt;&gt;0)),
      _xlpm.total, ROWS(_xlpm.valores),
      _xlpm.pos, MATCH(C175, _xlfn._xlws.SORT(_xlpm.valores), 0),
      _xlpm.grupo, ROUNDUP(_xlpm.pos / (_xlpm.total/3), 0),
      CHOOSE(_xlpm.grupo, 5, 10, 20)
    ),
    ""
  )
)</f>
        <v>0</v>
      </c>
    </row>
    <row r="176" spans="1:4" ht="33.6" customHeight="1" x14ac:dyDescent="0.3">
      <c r="A176" s="44" t="e">
        <f>IF(#REF!="","",#REF!)</f>
        <v>#REF!</v>
      </c>
      <c r="B176" s="44" t="e">
        <f>IF(#REF!="","",#REF!)</f>
        <v>#REF!</v>
      </c>
      <c r="C176" s="14"/>
      <c r="D176" s="29" cm="1">
        <f t="array" ref="D176">IF(C176=0,
  0,
  IFERROR(
    _xlfn.LET(
      _xlpm.valores, _xlfn._xlws.FILTER($C$13:$C$220, ($C$13:$C$220&lt;&gt;"")*($C$13:$C$220&lt;&gt;0)),
      _xlpm.total, ROWS(_xlpm.valores),
      _xlpm.pos, MATCH(C176, _xlfn._xlws.SORT(_xlpm.valores), 0),
      _xlpm.grupo, ROUNDUP(_xlpm.pos / (_xlpm.total/3), 0),
      CHOOSE(_xlpm.grupo, 5, 10, 20)
    ),
    ""
  )
)</f>
        <v>0</v>
      </c>
    </row>
    <row r="177" spans="1:4" ht="33.6" customHeight="1" x14ac:dyDescent="0.3">
      <c r="A177" s="44" t="e">
        <f>IF(#REF!="","",#REF!)</f>
        <v>#REF!</v>
      </c>
      <c r="B177" s="44" t="e">
        <f>IF(#REF!="","",#REF!)</f>
        <v>#REF!</v>
      </c>
      <c r="C177" s="14"/>
      <c r="D177" s="29" cm="1">
        <f t="array" ref="D177">IF(C177=0,
  0,
  IFERROR(
    _xlfn.LET(
      _xlpm.valores, _xlfn._xlws.FILTER($C$13:$C$220, ($C$13:$C$220&lt;&gt;"")*($C$13:$C$220&lt;&gt;0)),
      _xlpm.total, ROWS(_xlpm.valores),
      _xlpm.pos, MATCH(C177, _xlfn._xlws.SORT(_xlpm.valores), 0),
      _xlpm.grupo, ROUNDUP(_xlpm.pos / (_xlpm.total/3), 0),
      CHOOSE(_xlpm.grupo, 5, 10, 20)
    ),
    ""
  )
)</f>
        <v>0</v>
      </c>
    </row>
    <row r="178" spans="1:4" ht="33.6" customHeight="1" x14ac:dyDescent="0.3">
      <c r="A178" s="44" t="e">
        <f>IF(#REF!="","",#REF!)</f>
        <v>#REF!</v>
      </c>
      <c r="B178" s="44" t="e">
        <f>IF(#REF!="","",#REF!)</f>
        <v>#REF!</v>
      </c>
      <c r="C178" s="14"/>
      <c r="D178" s="29" cm="1">
        <f t="array" ref="D178">IF(C178=0,
  0,
  IFERROR(
    _xlfn.LET(
      _xlpm.valores, _xlfn._xlws.FILTER($C$13:$C$220, ($C$13:$C$220&lt;&gt;"")*($C$13:$C$220&lt;&gt;0)),
      _xlpm.total, ROWS(_xlpm.valores),
      _xlpm.pos, MATCH(C178, _xlfn._xlws.SORT(_xlpm.valores), 0),
      _xlpm.grupo, ROUNDUP(_xlpm.pos / (_xlpm.total/3), 0),
      CHOOSE(_xlpm.grupo, 5, 10, 20)
    ),
    ""
  )
)</f>
        <v>0</v>
      </c>
    </row>
    <row r="179" spans="1:4" ht="33.6" customHeight="1" x14ac:dyDescent="0.3">
      <c r="A179" s="44" t="e">
        <f>IF(#REF!="","",#REF!)</f>
        <v>#REF!</v>
      </c>
      <c r="B179" s="44" t="e">
        <f>IF(#REF!="","",#REF!)</f>
        <v>#REF!</v>
      </c>
      <c r="C179" s="14"/>
      <c r="D179" s="29" cm="1">
        <f t="array" ref="D179">IF(C179=0,
  0,
  IFERROR(
    _xlfn.LET(
      _xlpm.valores, _xlfn._xlws.FILTER($C$13:$C$220, ($C$13:$C$220&lt;&gt;"")*($C$13:$C$220&lt;&gt;0)),
      _xlpm.total, ROWS(_xlpm.valores),
      _xlpm.pos, MATCH(C179, _xlfn._xlws.SORT(_xlpm.valores), 0),
      _xlpm.grupo, ROUNDUP(_xlpm.pos / (_xlpm.total/3), 0),
      CHOOSE(_xlpm.grupo, 5, 10, 20)
    ),
    ""
  )
)</f>
        <v>0</v>
      </c>
    </row>
    <row r="180" spans="1:4" ht="33.6" customHeight="1" x14ac:dyDescent="0.3">
      <c r="A180" s="44" t="e">
        <f>IF(#REF!="","",#REF!)</f>
        <v>#REF!</v>
      </c>
      <c r="B180" s="44" t="e">
        <f>IF(#REF!="","",#REF!)</f>
        <v>#REF!</v>
      </c>
      <c r="C180" s="14"/>
      <c r="D180" s="29" cm="1">
        <f t="array" ref="D180">IF(C180=0,
  0,
  IFERROR(
    _xlfn.LET(
      _xlpm.valores, _xlfn._xlws.FILTER($C$13:$C$220, ($C$13:$C$220&lt;&gt;"")*($C$13:$C$220&lt;&gt;0)),
      _xlpm.total, ROWS(_xlpm.valores),
      _xlpm.pos, MATCH(C180, _xlfn._xlws.SORT(_xlpm.valores), 0),
      _xlpm.grupo, ROUNDUP(_xlpm.pos / (_xlpm.total/3), 0),
      CHOOSE(_xlpm.grupo, 5, 10, 20)
    ),
    ""
  )
)</f>
        <v>0</v>
      </c>
    </row>
    <row r="181" spans="1:4" ht="33.6" customHeight="1" x14ac:dyDescent="0.3">
      <c r="A181" s="44" t="e">
        <f>IF(#REF!="","",#REF!)</f>
        <v>#REF!</v>
      </c>
      <c r="B181" s="44" t="e">
        <f>IF(#REF!="","",#REF!)</f>
        <v>#REF!</v>
      </c>
      <c r="C181" s="14"/>
      <c r="D181" s="29" cm="1">
        <f t="array" ref="D181">IF(C181=0,
  0,
  IFERROR(
    _xlfn.LET(
      _xlpm.valores, _xlfn._xlws.FILTER($C$13:$C$220, ($C$13:$C$220&lt;&gt;"")*($C$13:$C$220&lt;&gt;0)),
      _xlpm.total, ROWS(_xlpm.valores),
      _xlpm.pos, MATCH(C181, _xlfn._xlws.SORT(_xlpm.valores), 0),
      _xlpm.grupo, ROUNDUP(_xlpm.pos / (_xlpm.total/3), 0),
      CHOOSE(_xlpm.grupo, 5, 10, 20)
    ),
    ""
  )
)</f>
        <v>0</v>
      </c>
    </row>
    <row r="182" spans="1:4" ht="33.6" customHeight="1" x14ac:dyDescent="0.3">
      <c r="A182" s="44" t="e">
        <f>IF(#REF!="","",#REF!)</f>
        <v>#REF!</v>
      </c>
      <c r="B182" s="44" t="e">
        <f>IF(#REF!="","",#REF!)</f>
        <v>#REF!</v>
      </c>
      <c r="C182" s="14"/>
      <c r="D182" s="29" cm="1">
        <f t="array" ref="D182">IF(C182=0,
  0,
  IFERROR(
    _xlfn.LET(
      _xlpm.valores, _xlfn._xlws.FILTER($C$13:$C$220, ($C$13:$C$220&lt;&gt;"")*($C$13:$C$220&lt;&gt;0)),
      _xlpm.total, ROWS(_xlpm.valores),
      _xlpm.pos, MATCH(C182, _xlfn._xlws.SORT(_xlpm.valores), 0),
      _xlpm.grupo, ROUNDUP(_xlpm.pos / (_xlpm.total/3), 0),
      CHOOSE(_xlpm.grupo, 5, 10, 20)
    ),
    ""
  )
)</f>
        <v>0</v>
      </c>
    </row>
    <row r="183" spans="1:4" ht="33.6" customHeight="1" x14ac:dyDescent="0.3">
      <c r="A183" s="44" t="e">
        <f>IF(#REF!="","",#REF!)</f>
        <v>#REF!</v>
      </c>
      <c r="B183" s="44" t="e">
        <f>IF(#REF!="","",#REF!)</f>
        <v>#REF!</v>
      </c>
      <c r="C183" s="14"/>
      <c r="D183" s="29" cm="1">
        <f t="array" ref="D183">IF(C183=0,
  0,
  IFERROR(
    _xlfn.LET(
      _xlpm.valores, _xlfn._xlws.FILTER($C$13:$C$220, ($C$13:$C$220&lt;&gt;"")*($C$13:$C$220&lt;&gt;0)),
      _xlpm.total, ROWS(_xlpm.valores),
      _xlpm.pos, MATCH(C183, _xlfn._xlws.SORT(_xlpm.valores), 0),
      _xlpm.grupo, ROUNDUP(_xlpm.pos / (_xlpm.total/3), 0),
      CHOOSE(_xlpm.grupo, 5, 10, 20)
    ),
    ""
  )
)</f>
        <v>0</v>
      </c>
    </row>
    <row r="184" spans="1:4" ht="33.6" customHeight="1" x14ac:dyDescent="0.3">
      <c r="A184" s="44" t="e">
        <f>IF(#REF!="","",#REF!)</f>
        <v>#REF!</v>
      </c>
      <c r="B184" s="44" t="e">
        <f>IF(#REF!="","",#REF!)</f>
        <v>#REF!</v>
      </c>
      <c r="C184" s="14"/>
      <c r="D184" s="29" cm="1">
        <f t="array" ref="D184">IF(C184=0,
  0,
  IFERROR(
    _xlfn.LET(
      _xlpm.valores, _xlfn._xlws.FILTER($C$13:$C$220, ($C$13:$C$220&lt;&gt;"")*($C$13:$C$220&lt;&gt;0)),
      _xlpm.total, ROWS(_xlpm.valores),
      _xlpm.pos, MATCH(C184, _xlfn._xlws.SORT(_xlpm.valores), 0),
      _xlpm.grupo, ROUNDUP(_xlpm.pos / (_xlpm.total/3), 0),
      CHOOSE(_xlpm.grupo, 5, 10, 20)
    ),
    ""
  )
)</f>
        <v>0</v>
      </c>
    </row>
    <row r="185" spans="1:4" ht="33.6" customHeight="1" x14ac:dyDescent="0.3">
      <c r="A185" s="44" t="e">
        <f>IF(#REF!="","",#REF!)</f>
        <v>#REF!</v>
      </c>
      <c r="B185" s="44" t="e">
        <f>IF(#REF!="","",#REF!)</f>
        <v>#REF!</v>
      </c>
      <c r="C185" s="14"/>
      <c r="D185" s="29" cm="1">
        <f t="array" ref="D185">IF(C185=0,
  0,
  IFERROR(
    _xlfn.LET(
      _xlpm.valores, _xlfn._xlws.FILTER($C$13:$C$220, ($C$13:$C$220&lt;&gt;"")*($C$13:$C$220&lt;&gt;0)),
      _xlpm.total, ROWS(_xlpm.valores),
      _xlpm.pos, MATCH(C185, _xlfn._xlws.SORT(_xlpm.valores), 0),
      _xlpm.grupo, ROUNDUP(_xlpm.pos / (_xlpm.total/3), 0),
      CHOOSE(_xlpm.grupo, 5, 10, 20)
    ),
    ""
  )
)</f>
        <v>0</v>
      </c>
    </row>
    <row r="186" spans="1:4" ht="33.6" customHeight="1" x14ac:dyDescent="0.3">
      <c r="A186" s="44" t="e">
        <f>IF(#REF!="","",#REF!)</f>
        <v>#REF!</v>
      </c>
      <c r="B186" s="44" t="e">
        <f>IF(#REF!="","",#REF!)</f>
        <v>#REF!</v>
      </c>
      <c r="C186" s="14"/>
      <c r="D186" s="29" cm="1">
        <f t="array" ref="D186">IF(C186=0,
  0,
  IFERROR(
    _xlfn.LET(
      _xlpm.valores, _xlfn._xlws.FILTER($C$13:$C$220, ($C$13:$C$220&lt;&gt;"")*($C$13:$C$220&lt;&gt;0)),
      _xlpm.total, ROWS(_xlpm.valores),
      _xlpm.pos, MATCH(C186, _xlfn._xlws.SORT(_xlpm.valores), 0),
      _xlpm.grupo, ROUNDUP(_xlpm.pos / (_xlpm.total/3), 0),
      CHOOSE(_xlpm.grupo, 5, 10, 20)
    ),
    ""
  )
)</f>
        <v>0</v>
      </c>
    </row>
    <row r="187" spans="1:4" ht="33.6" customHeight="1" x14ac:dyDescent="0.3">
      <c r="A187" s="44" t="e">
        <f>IF(#REF!="","",#REF!)</f>
        <v>#REF!</v>
      </c>
      <c r="B187" s="44" t="e">
        <f>IF(#REF!="","",#REF!)</f>
        <v>#REF!</v>
      </c>
      <c r="C187" s="14"/>
      <c r="D187" s="29" cm="1">
        <f t="array" ref="D187">IF(C187=0,
  0,
  IFERROR(
    _xlfn.LET(
      _xlpm.valores, _xlfn._xlws.FILTER($C$13:$C$220, ($C$13:$C$220&lt;&gt;"")*($C$13:$C$220&lt;&gt;0)),
      _xlpm.total, ROWS(_xlpm.valores),
      _xlpm.pos, MATCH(C187, _xlfn._xlws.SORT(_xlpm.valores), 0),
      _xlpm.grupo, ROUNDUP(_xlpm.pos / (_xlpm.total/3), 0),
      CHOOSE(_xlpm.grupo, 5, 10, 20)
    ),
    ""
  )
)</f>
        <v>0</v>
      </c>
    </row>
    <row r="188" spans="1:4" ht="33.6" customHeight="1" x14ac:dyDescent="0.3">
      <c r="A188" s="44" t="e">
        <f>IF(#REF!="","",#REF!)</f>
        <v>#REF!</v>
      </c>
      <c r="B188" s="44" t="e">
        <f>IF(#REF!="","",#REF!)</f>
        <v>#REF!</v>
      </c>
      <c r="C188" s="14"/>
      <c r="D188" s="29" cm="1">
        <f t="array" ref="D188">IF(C188=0,
  0,
  IFERROR(
    _xlfn.LET(
      _xlpm.valores, _xlfn._xlws.FILTER($C$13:$C$220, ($C$13:$C$220&lt;&gt;"")*($C$13:$C$220&lt;&gt;0)),
      _xlpm.total, ROWS(_xlpm.valores),
      _xlpm.pos, MATCH(C188, _xlfn._xlws.SORT(_xlpm.valores), 0),
      _xlpm.grupo, ROUNDUP(_xlpm.pos / (_xlpm.total/3), 0),
      CHOOSE(_xlpm.grupo, 5, 10, 20)
    ),
    ""
  )
)</f>
        <v>0</v>
      </c>
    </row>
    <row r="189" spans="1:4" ht="33.6" customHeight="1" x14ac:dyDescent="0.3">
      <c r="A189" s="44" t="e">
        <f>IF(#REF!="","",#REF!)</f>
        <v>#REF!</v>
      </c>
      <c r="B189" s="44" t="e">
        <f>IF(#REF!="","",#REF!)</f>
        <v>#REF!</v>
      </c>
      <c r="C189" s="14"/>
      <c r="D189" s="29" cm="1">
        <f t="array" ref="D189">IF(C189=0,
  0,
  IFERROR(
    _xlfn.LET(
      _xlpm.valores, _xlfn._xlws.FILTER($C$13:$C$220, ($C$13:$C$220&lt;&gt;"")*($C$13:$C$220&lt;&gt;0)),
      _xlpm.total, ROWS(_xlpm.valores),
      _xlpm.pos, MATCH(C189, _xlfn._xlws.SORT(_xlpm.valores), 0),
      _xlpm.grupo, ROUNDUP(_xlpm.pos / (_xlpm.total/3), 0),
      CHOOSE(_xlpm.grupo, 5, 10, 20)
    ),
    ""
  )
)</f>
        <v>0</v>
      </c>
    </row>
    <row r="190" spans="1:4" ht="33.6" customHeight="1" x14ac:dyDescent="0.3">
      <c r="A190" s="44" t="e">
        <f>IF(#REF!="","",#REF!)</f>
        <v>#REF!</v>
      </c>
      <c r="B190" s="44" t="e">
        <f>IF(#REF!="","",#REF!)</f>
        <v>#REF!</v>
      </c>
      <c r="C190" s="14"/>
      <c r="D190" s="29" cm="1">
        <f t="array" ref="D190">IF(C190=0,
  0,
  IFERROR(
    _xlfn.LET(
      _xlpm.valores, _xlfn._xlws.FILTER($C$13:$C$220, ($C$13:$C$220&lt;&gt;"")*($C$13:$C$220&lt;&gt;0)),
      _xlpm.total, ROWS(_xlpm.valores),
      _xlpm.pos, MATCH(C190, _xlfn._xlws.SORT(_xlpm.valores), 0),
      _xlpm.grupo, ROUNDUP(_xlpm.pos / (_xlpm.total/3), 0),
      CHOOSE(_xlpm.grupo, 5, 10, 20)
    ),
    ""
  )
)</f>
        <v>0</v>
      </c>
    </row>
    <row r="191" spans="1:4" ht="33.6" customHeight="1" x14ac:dyDescent="0.3">
      <c r="A191" s="44" t="e">
        <f>IF(#REF!="","",#REF!)</f>
        <v>#REF!</v>
      </c>
      <c r="B191" s="44" t="e">
        <f>IF(#REF!="","",#REF!)</f>
        <v>#REF!</v>
      </c>
      <c r="C191" s="14"/>
      <c r="D191" s="29" cm="1">
        <f t="array" ref="D191">IF(C191=0,
  0,
  IFERROR(
    _xlfn.LET(
      _xlpm.valores, _xlfn._xlws.FILTER($C$13:$C$220, ($C$13:$C$220&lt;&gt;"")*($C$13:$C$220&lt;&gt;0)),
      _xlpm.total, ROWS(_xlpm.valores),
      _xlpm.pos, MATCH(C191, _xlfn._xlws.SORT(_xlpm.valores), 0),
      _xlpm.grupo, ROUNDUP(_xlpm.pos / (_xlpm.total/3), 0),
      CHOOSE(_xlpm.grupo, 5, 10, 20)
    ),
    ""
  )
)</f>
        <v>0</v>
      </c>
    </row>
    <row r="192" spans="1:4" ht="33.6" customHeight="1" x14ac:dyDescent="0.3">
      <c r="A192" s="44" t="e">
        <f>IF(#REF!="","",#REF!)</f>
        <v>#REF!</v>
      </c>
      <c r="B192" s="44" t="e">
        <f>IF(#REF!="","",#REF!)</f>
        <v>#REF!</v>
      </c>
      <c r="C192" s="14"/>
      <c r="D192" s="29" cm="1">
        <f t="array" ref="D192">IF(C192=0,
  0,
  IFERROR(
    _xlfn.LET(
      _xlpm.valores, _xlfn._xlws.FILTER($C$13:$C$220, ($C$13:$C$220&lt;&gt;"")*($C$13:$C$220&lt;&gt;0)),
      _xlpm.total, ROWS(_xlpm.valores),
      _xlpm.pos, MATCH(C192, _xlfn._xlws.SORT(_xlpm.valores), 0),
      _xlpm.grupo, ROUNDUP(_xlpm.pos / (_xlpm.total/3), 0),
      CHOOSE(_xlpm.grupo, 5, 10, 20)
    ),
    ""
  )
)</f>
        <v>0</v>
      </c>
    </row>
    <row r="193" spans="1:4" ht="33.6" customHeight="1" x14ac:dyDescent="0.3">
      <c r="A193" s="44" t="e">
        <f>IF(#REF!="","",#REF!)</f>
        <v>#REF!</v>
      </c>
      <c r="B193" s="44" t="e">
        <f>IF(#REF!="","",#REF!)</f>
        <v>#REF!</v>
      </c>
      <c r="C193" s="14"/>
      <c r="D193" s="29" cm="1">
        <f t="array" ref="D193">IF(C193=0,
  0,
  IFERROR(
    _xlfn.LET(
      _xlpm.valores, _xlfn._xlws.FILTER($C$13:$C$220, ($C$13:$C$220&lt;&gt;"")*($C$13:$C$220&lt;&gt;0)),
      _xlpm.total, ROWS(_xlpm.valores),
      _xlpm.pos, MATCH(C193, _xlfn._xlws.SORT(_xlpm.valores), 0),
      _xlpm.grupo, ROUNDUP(_xlpm.pos / (_xlpm.total/3), 0),
      CHOOSE(_xlpm.grupo, 5, 10, 20)
    ),
    ""
  )
)</f>
        <v>0</v>
      </c>
    </row>
    <row r="194" spans="1:4" ht="33.6" customHeight="1" x14ac:dyDescent="0.3">
      <c r="A194" s="44" t="e">
        <f>IF(#REF!="","",#REF!)</f>
        <v>#REF!</v>
      </c>
      <c r="B194" s="44" t="e">
        <f>IF(#REF!="","",#REF!)</f>
        <v>#REF!</v>
      </c>
      <c r="C194" s="14"/>
      <c r="D194" s="29" cm="1">
        <f t="array" ref="D194">IF(C194=0,
  0,
  IFERROR(
    _xlfn.LET(
      _xlpm.valores, _xlfn._xlws.FILTER($C$13:$C$220, ($C$13:$C$220&lt;&gt;"")*($C$13:$C$220&lt;&gt;0)),
      _xlpm.total, ROWS(_xlpm.valores),
      _xlpm.pos, MATCH(C194, _xlfn._xlws.SORT(_xlpm.valores), 0),
      _xlpm.grupo, ROUNDUP(_xlpm.pos / (_xlpm.total/3), 0),
      CHOOSE(_xlpm.grupo, 5, 10, 20)
    ),
    ""
  )
)</f>
        <v>0</v>
      </c>
    </row>
    <row r="195" spans="1:4" ht="33.6" customHeight="1" x14ac:dyDescent="0.3">
      <c r="A195" s="44" t="e">
        <f>IF(#REF!="","",#REF!)</f>
        <v>#REF!</v>
      </c>
      <c r="B195" s="44" t="e">
        <f>IF(#REF!="","",#REF!)</f>
        <v>#REF!</v>
      </c>
      <c r="C195" s="14"/>
      <c r="D195" s="29" cm="1">
        <f t="array" ref="D195">IF(C195=0,
  0,
  IFERROR(
    _xlfn.LET(
      _xlpm.valores, _xlfn._xlws.FILTER($C$13:$C$220, ($C$13:$C$220&lt;&gt;"")*($C$13:$C$220&lt;&gt;0)),
      _xlpm.total, ROWS(_xlpm.valores),
      _xlpm.pos, MATCH(C195, _xlfn._xlws.SORT(_xlpm.valores), 0),
      _xlpm.grupo, ROUNDUP(_xlpm.pos / (_xlpm.total/3), 0),
      CHOOSE(_xlpm.grupo, 5, 10, 20)
    ),
    ""
  )
)</f>
        <v>0</v>
      </c>
    </row>
    <row r="196" spans="1:4" ht="33.6" customHeight="1" x14ac:dyDescent="0.3">
      <c r="A196" s="44" t="e">
        <f>IF(#REF!="","",#REF!)</f>
        <v>#REF!</v>
      </c>
      <c r="B196" s="44" t="e">
        <f>IF(#REF!="","",#REF!)</f>
        <v>#REF!</v>
      </c>
      <c r="C196" s="14"/>
      <c r="D196" s="29" cm="1">
        <f t="array" ref="D196">IF(C196=0,
  0,
  IFERROR(
    _xlfn.LET(
      _xlpm.valores, _xlfn._xlws.FILTER($C$13:$C$220, ($C$13:$C$220&lt;&gt;"")*($C$13:$C$220&lt;&gt;0)),
      _xlpm.total, ROWS(_xlpm.valores),
      _xlpm.pos, MATCH(C196, _xlfn._xlws.SORT(_xlpm.valores), 0),
      _xlpm.grupo, ROUNDUP(_xlpm.pos / (_xlpm.total/3), 0),
      CHOOSE(_xlpm.grupo, 5, 10, 20)
    ),
    ""
  )
)</f>
        <v>0</v>
      </c>
    </row>
    <row r="197" spans="1:4" ht="33.6" customHeight="1" x14ac:dyDescent="0.3">
      <c r="A197" s="44" t="e">
        <f>IF(#REF!="","",#REF!)</f>
        <v>#REF!</v>
      </c>
      <c r="B197" s="44" t="e">
        <f>IF(#REF!="","",#REF!)</f>
        <v>#REF!</v>
      </c>
      <c r="C197" s="14"/>
      <c r="D197" s="29" cm="1">
        <f t="array" ref="D197">IF(C197=0,
  0,
  IFERROR(
    _xlfn.LET(
      _xlpm.valores, _xlfn._xlws.FILTER($C$13:$C$220, ($C$13:$C$220&lt;&gt;"")*($C$13:$C$220&lt;&gt;0)),
      _xlpm.total, ROWS(_xlpm.valores),
      _xlpm.pos, MATCH(C197, _xlfn._xlws.SORT(_xlpm.valores), 0),
      _xlpm.grupo, ROUNDUP(_xlpm.pos / (_xlpm.total/3), 0),
      CHOOSE(_xlpm.grupo, 5, 10, 20)
    ),
    ""
  )
)</f>
        <v>0</v>
      </c>
    </row>
    <row r="198" spans="1:4" ht="33.6" customHeight="1" x14ac:dyDescent="0.3">
      <c r="A198" s="44" t="e">
        <f>IF(#REF!="","",#REF!)</f>
        <v>#REF!</v>
      </c>
      <c r="B198" s="44" t="e">
        <f>IF(#REF!="","",#REF!)</f>
        <v>#REF!</v>
      </c>
      <c r="C198" s="14"/>
      <c r="D198" s="29" cm="1">
        <f t="array" ref="D198">IF(C198=0,
  0,
  IFERROR(
    _xlfn.LET(
      _xlpm.valores, _xlfn._xlws.FILTER($C$13:$C$220, ($C$13:$C$220&lt;&gt;"")*($C$13:$C$220&lt;&gt;0)),
      _xlpm.total, ROWS(_xlpm.valores),
      _xlpm.pos, MATCH(C198, _xlfn._xlws.SORT(_xlpm.valores), 0),
      _xlpm.grupo, ROUNDUP(_xlpm.pos / (_xlpm.total/3), 0),
      CHOOSE(_xlpm.grupo, 5, 10, 20)
    ),
    ""
  )
)</f>
        <v>0</v>
      </c>
    </row>
    <row r="199" spans="1:4" ht="33.6" customHeight="1" x14ac:dyDescent="0.3">
      <c r="A199" s="44" t="e">
        <f>IF(#REF!="","",#REF!)</f>
        <v>#REF!</v>
      </c>
      <c r="B199" s="44" t="e">
        <f>IF(#REF!="","",#REF!)</f>
        <v>#REF!</v>
      </c>
      <c r="C199" s="14"/>
      <c r="D199" s="29" cm="1">
        <f t="array" ref="D199">IF(C199=0,
  0,
  IFERROR(
    _xlfn.LET(
      _xlpm.valores, _xlfn._xlws.FILTER($C$13:$C$220, ($C$13:$C$220&lt;&gt;"")*($C$13:$C$220&lt;&gt;0)),
      _xlpm.total, ROWS(_xlpm.valores),
      _xlpm.pos, MATCH(C199, _xlfn._xlws.SORT(_xlpm.valores), 0),
      _xlpm.grupo, ROUNDUP(_xlpm.pos / (_xlpm.total/3), 0),
      CHOOSE(_xlpm.grupo, 5, 10, 20)
    ),
    ""
  )
)</f>
        <v>0</v>
      </c>
    </row>
    <row r="200" spans="1:4" ht="33.6" customHeight="1" x14ac:dyDescent="0.3">
      <c r="A200" s="44" t="e">
        <f>IF(#REF!="","",#REF!)</f>
        <v>#REF!</v>
      </c>
      <c r="B200" s="44" t="e">
        <f>IF(#REF!="","",#REF!)</f>
        <v>#REF!</v>
      </c>
      <c r="C200" s="14"/>
      <c r="D200" s="29" cm="1">
        <f t="array" ref="D200">IF(C200=0,
  0,
  IFERROR(
    _xlfn.LET(
      _xlpm.valores, _xlfn._xlws.FILTER($C$13:$C$220, ($C$13:$C$220&lt;&gt;"")*($C$13:$C$220&lt;&gt;0)),
      _xlpm.total, ROWS(_xlpm.valores),
      _xlpm.pos, MATCH(C200, _xlfn._xlws.SORT(_xlpm.valores), 0),
      _xlpm.grupo, ROUNDUP(_xlpm.pos / (_xlpm.total/3), 0),
      CHOOSE(_xlpm.grupo, 5, 10, 20)
    ),
    ""
  )
)</f>
        <v>0</v>
      </c>
    </row>
    <row r="201" spans="1:4" ht="33.6" customHeight="1" x14ac:dyDescent="0.3">
      <c r="A201" s="44" t="e">
        <f>IF(#REF!="","",#REF!)</f>
        <v>#REF!</v>
      </c>
      <c r="B201" s="44" t="e">
        <f>IF(#REF!="","",#REF!)</f>
        <v>#REF!</v>
      </c>
      <c r="C201" s="14"/>
      <c r="D201" s="29" cm="1">
        <f t="array" ref="D201">IF(C201=0,
  0,
  IFERROR(
    _xlfn.LET(
      _xlpm.valores, _xlfn._xlws.FILTER($C$13:$C$220, ($C$13:$C$220&lt;&gt;"")*($C$13:$C$220&lt;&gt;0)),
      _xlpm.total, ROWS(_xlpm.valores),
      _xlpm.pos, MATCH(C201, _xlfn._xlws.SORT(_xlpm.valores), 0),
      _xlpm.grupo, ROUNDUP(_xlpm.pos / (_xlpm.total/3), 0),
      CHOOSE(_xlpm.grupo, 5, 10, 20)
    ),
    ""
  )
)</f>
        <v>0</v>
      </c>
    </row>
    <row r="202" spans="1:4" ht="33.6" customHeight="1" x14ac:dyDescent="0.3">
      <c r="A202" s="44" t="e">
        <f>IF(#REF!="","",#REF!)</f>
        <v>#REF!</v>
      </c>
      <c r="B202" s="44" t="e">
        <f>IF(#REF!="","",#REF!)</f>
        <v>#REF!</v>
      </c>
      <c r="C202" s="14"/>
      <c r="D202" s="29" cm="1">
        <f t="array" ref="D202">IF(C202=0,
  0,
  IFERROR(
    _xlfn.LET(
      _xlpm.valores, _xlfn._xlws.FILTER($C$13:$C$220, ($C$13:$C$220&lt;&gt;"")*($C$13:$C$220&lt;&gt;0)),
      _xlpm.total, ROWS(_xlpm.valores),
      _xlpm.pos, MATCH(C202, _xlfn._xlws.SORT(_xlpm.valores), 0),
      _xlpm.grupo, ROUNDUP(_xlpm.pos / (_xlpm.total/3), 0),
      CHOOSE(_xlpm.grupo, 5, 10, 20)
    ),
    ""
  )
)</f>
        <v>0</v>
      </c>
    </row>
    <row r="203" spans="1:4" ht="33.6" customHeight="1" x14ac:dyDescent="0.3">
      <c r="A203" s="44" t="e">
        <f>IF(#REF!="","",#REF!)</f>
        <v>#REF!</v>
      </c>
      <c r="B203" s="44" t="e">
        <f>IF(#REF!="","",#REF!)</f>
        <v>#REF!</v>
      </c>
      <c r="C203" s="14"/>
      <c r="D203" s="29" cm="1">
        <f t="array" ref="D203">IF(C203=0,
  0,
  IFERROR(
    _xlfn.LET(
      _xlpm.valores, _xlfn._xlws.FILTER($C$13:$C$220, ($C$13:$C$220&lt;&gt;"")*($C$13:$C$220&lt;&gt;0)),
      _xlpm.total, ROWS(_xlpm.valores),
      _xlpm.pos, MATCH(C203, _xlfn._xlws.SORT(_xlpm.valores), 0),
      _xlpm.grupo, ROUNDUP(_xlpm.pos / (_xlpm.total/3), 0),
      CHOOSE(_xlpm.grupo, 5, 10, 20)
    ),
    ""
  )
)</f>
        <v>0</v>
      </c>
    </row>
    <row r="204" spans="1:4" ht="33.6" customHeight="1" x14ac:dyDescent="0.3">
      <c r="A204" s="44" t="e">
        <f>IF(#REF!="","",#REF!)</f>
        <v>#REF!</v>
      </c>
      <c r="B204" s="44" t="e">
        <f>IF(#REF!="","",#REF!)</f>
        <v>#REF!</v>
      </c>
      <c r="C204" s="14"/>
      <c r="D204" s="29" cm="1">
        <f t="array" ref="D204">IF(C204=0,
  0,
  IFERROR(
    _xlfn.LET(
      _xlpm.valores, _xlfn._xlws.FILTER($C$13:$C$220, ($C$13:$C$220&lt;&gt;"")*($C$13:$C$220&lt;&gt;0)),
      _xlpm.total, ROWS(_xlpm.valores),
      _xlpm.pos, MATCH(C204, _xlfn._xlws.SORT(_xlpm.valores), 0),
      _xlpm.grupo, ROUNDUP(_xlpm.pos / (_xlpm.total/3), 0),
      CHOOSE(_xlpm.grupo, 5, 10, 20)
    ),
    ""
  )
)</f>
        <v>0</v>
      </c>
    </row>
    <row r="205" spans="1:4" ht="33.6" customHeight="1" x14ac:dyDescent="0.3">
      <c r="A205" s="44" t="e">
        <f>IF(#REF!="","",#REF!)</f>
        <v>#REF!</v>
      </c>
      <c r="B205" s="44" t="e">
        <f>IF(#REF!="","",#REF!)</f>
        <v>#REF!</v>
      </c>
      <c r="C205" s="14"/>
      <c r="D205" s="29" cm="1">
        <f t="array" ref="D205">IF(C205=0,
  0,
  IFERROR(
    _xlfn.LET(
      _xlpm.valores, _xlfn._xlws.FILTER($C$13:$C$220, ($C$13:$C$220&lt;&gt;"")*($C$13:$C$220&lt;&gt;0)),
      _xlpm.total, ROWS(_xlpm.valores),
      _xlpm.pos, MATCH(C205, _xlfn._xlws.SORT(_xlpm.valores), 0),
      _xlpm.grupo, ROUNDUP(_xlpm.pos / (_xlpm.total/3), 0),
      CHOOSE(_xlpm.grupo, 5, 10, 20)
    ),
    ""
  )
)</f>
        <v>0</v>
      </c>
    </row>
    <row r="206" spans="1:4" ht="33.6" customHeight="1" x14ac:dyDescent="0.3">
      <c r="A206" s="44" t="e">
        <f>IF(#REF!="","",#REF!)</f>
        <v>#REF!</v>
      </c>
      <c r="B206" s="44" t="e">
        <f>IF(#REF!="","",#REF!)</f>
        <v>#REF!</v>
      </c>
      <c r="C206" s="14"/>
      <c r="D206" s="29" cm="1">
        <f t="array" ref="D206">IF(C206=0,
  0,
  IFERROR(
    _xlfn.LET(
      _xlpm.valores, _xlfn._xlws.FILTER($C$13:$C$220, ($C$13:$C$220&lt;&gt;"")*($C$13:$C$220&lt;&gt;0)),
      _xlpm.total, ROWS(_xlpm.valores),
      _xlpm.pos, MATCH(C206, _xlfn._xlws.SORT(_xlpm.valores), 0),
      _xlpm.grupo, ROUNDUP(_xlpm.pos / (_xlpm.total/3), 0),
      CHOOSE(_xlpm.grupo, 5, 10, 20)
    ),
    ""
  )
)</f>
        <v>0</v>
      </c>
    </row>
    <row r="207" spans="1:4" ht="33.6" customHeight="1" x14ac:dyDescent="0.3">
      <c r="A207" s="44" t="e">
        <f>IF(#REF!="","",#REF!)</f>
        <v>#REF!</v>
      </c>
      <c r="B207" s="44" t="e">
        <f>IF(#REF!="","",#REF!)</f>
        <v>#REF!</v>
      </c>
      <c r="C207" s="14"/>
      <c r="D207" s="29" cm="1">
        <f t="array" ref="D207">IF(C207=0,
  0,
  IFERROR(
    _xlfn.LET(
      _xlpm.valores, _xlfn._xlws.FILTER($C$13:$C$220, ($C$13:$C$220&lt;&gt;"")*($C$13:$C$220&lt;&gt;0)),
      _xlpm.total, ROWS(_xlpm.valores),
      _xlpm.pos, MATCH(C207, _xlfn._xlws.SORT(_xlpm.valores), 0),
      _xlpm.grupo, ROUNDUP(_xlpm.pos / (_xlpm.total/3), 0),
      CHOOSE(_xlpm.grupo, 5, 10, 20)
    ),
    ""
  )
)</f>
        <v>0</v>
      </c>
    </row>
    <row r="208" spans="1:4" ht="33.6" customHeight="1" x14ac:dyDescent="0.3">
      <c r="A208" s="44" t="e">
        <f>IF(#REF!="","",#REF!)</f>
        <v>#REF!</v>
      </c>
      <c r="B208" s="44" t="e">
        <f>IF(#REF!="","",#REF!)</f>
        <v>#REF!</v>
      </c>
      <c r="C208" s="14"/>
      <c r="D208" s="29" cm="1">
        <f t="array" ref="D208">IF(C208=0,
  0,
  IFERROR(
    _xlfn.LET(
      _xlpm.valores, _xlfn._xlws.FILTER($C$13:$C$220, ($C$13:$C$220&lt;&gt;"")*($C$13:$C$220&lt;&gt;0)),
      _xlpm.total, ROWS(_xlpm.valores),
      _xlpm.pos, MATCH(C208, _xlfn._xlws.SORT(_xlpm.valores), 0),
      _xlpm.grupo, ROUNDUP(_xlpm.pos / (_xlpm.total/3), 0),
      CHOOSE(_xlpm.grupo, 5, 10, 20)
    ),
    ""
  )
)</f>
        <v>0</v>
      </c>
    </row>
    <row r="209" spans="1:4" ht="33.6" customHeight="1" x14ac:dyDescent="0.3">
      <c r="A209" s="44" t="e">
        <f>IF(#REF!="","",#REF!)</f>
        <v>#REF!</v>
      </c>
      <c r="B209" s="44" t="e">
        <f>IF(#REF!="","",#REF!)</f>
        <v>#REF!</v>
      </c>
      <c r="C209" s="14"/>
      <c r="D209" s="29" cm="1">
        <f t="array" ref="D209">IF(C209=0,
  0,
  IFERROR(
    _xlfn.LET(
      _xlpm.valores, _xlfn._xlws.FILTER($C$13:$C$220, ($C$13:$C$220&lt;&gt;"")*($C$13:$C$220&lt;&gt;0)),
      _xlpm.total, ROWS(_xlpm.valores),
      _xlpm.pos, MATCH(C209, _xlfn._xlws.SORT(_xlpm.valores), 0),
      _xlpm.grupo, ROUNDUP(_xlpm.pos / (_xlpm.total/3), 0),
      CHOOSE(_xlpm.grupo, 5, 10, 20)
    ),
    ""
  )
)</f>
        <v>0</v>
      </c>
    </row>
    <row r="210" spans="1:4" ht="33.6" customHeight="1" x14ac:dyDescent="0.3">
      <c r="A210" s="44" t="e">
        <f>IF(#REF!="","",#REF!)</f>
        <v>#REF!</v>
      </c>
      <c r="B210" s="44" t="e">
        <f>IF(#REF!="","",#REF!)</f>
        <v>#REF!</v>
      </c>
      <c r="C210" s="14"/>
      <c r="D210" s="29" cm="1">
        <f t="array" ref="D210">IF(C210=0,
  0,
  IFERROR(
    _xlfn.LET(
      _xlpm.valores, _xlfn._xlws.FILTER($C$13:$C$220, ($C$13:$C$220&lt;&gt;"")*($C$13:$C$220&lt;&gt;0)),
      _xlpm.total, ROWS(_xlpm.valores),
      _xlpm.pos, MATCH(C210, _xlfn._xlws.SORT(_xlpm.valores), 0),
      _xlpm.grupo, ROUNDUP(_xlpm.pos / (_xlpm.total/3), 0),
      CHOOSE(_xlpm.grupo, 5, 10, 20)
    ),
    ""
  )
)</f>
        <v>0</v>
      </c>
    </row>
    <row r="211" spans="1:4" ht="33.6" customHeight="1" x14ac:dyDescent="0.3">
      <c r="A211" s="44" t="e">
        <f>IF(#REF!="","",#REF!)</f>
        <v>#REF!</v>
      </c>
      <c r="B211" s="44" t="e">
        <f>IF(#REF!="","",#REF!)</f>
        <v>#REF!</v>
      </c>
      <c r="C211" s="14"/>
      <c r="D211" s="29" cm="1">
        <f t="array" ref="D211">IF(C211=0,
  0,
  IFERROR(
    _xlfn.LET(
      _xlpm.valores, _xlfn._xlws.FILTER($C$13:$C$220, ($C$13:$C$220&lt;&gt;"")*($C$13:$C$220&lt;&gt;0)),
      _xlpm.total, ROWS(_xlpm.valores),
      _xlpm.pos, MATCH(C211, _xlfn._xlws.SORT(_xlpm.valores), 0),
      _xlpm.grupo, ROUNDUP(_xlpm.pos / (_xlpm.total/3), 0),
      CHOOSE(_xlpm.grupo, 5, 10, 20)
    ),
    ""
  )
)</f>
        <v>0</v>
      </c>
    </row>
    <row r="212" spans="1:4" ht="33.6" customHeight="1" x14ac:dyDescent="0.3">
      <c r="A212" s="44" t="e">
        <f>IF(#REF!="","",#REF!)</f>
        <v>#REF!</v>
      </c>
      <c r="B212" s="44" t="e">
        <f>IF(#REF!="","",#REF!)</f>
        <v>#REF!</v>
      </c>
      <c r="C212" s="14"/>
      <c r="D212" s="29" cm="1">
        <f t="array" ref="D212">IF(C212=0,
  0,
  IFERROR(
    _xlfn.LET(
      _xlpm.valores, _xlfn._xlws.FILTER($C$13:$C$220, ($C$13:$C$220&lt;&gt;"")*($C$13:$C$220&lt;&gt;0)),
      _xlpm.total, ROWS(_xlpm.valores),
      _xlpm.pos, MATCH(C212, _xlfn._xlws.SORT(_xlpm.valores), 0),
      _xlpm.grupo, ROUNDUP(_xlpm.pos / (_xlpm.total/3), 0),
      CHOOSE(_xlpm.grupo, 5, 10, 20)
    ),
    ""
  )
)</f>
        <v>0</v>
      </c>
    </row>
    <row r="213" spans="1:4" ht="33.6" customHeight="1" x14ac:dyDescent="0.3">
      <c r="A213" s="44" t="e">
        <f>IF(#REF!="","",#REF!)</f>
        <v>#REF!</v>
      </c>
      <c r="B213" s="44" t="e">
        <f>IF(#REF!="","",#REF!)</f>
        <v>#REF!</v>
      </c>
      <c r="C213" s="14"/>
      <c r="D213" s="29" cm="1">
        <f t="array" ref="D213">IF(C213=0,
  0,
  IFERROR(
    _xlfn.LET(
      _xlpm.valores, _xlfn._xlws.FILTER($C$13:$C$220, ($C$13:$C$220&lt;&gt;"")*($C$13:$C$220&lt;&gt;0)),
      _xlpm.total, ROWS(_xlpm.valores),
      _xlpm.pos, MATCH(C213, _xlfn._xlws.SORT(_xlpm.valores), 0),
      _xlpm.grupo, ROUNDUP(_xlpm.pos / (_xlpm.total/3), 0),
      CHOOSE(_xlpm.grupo, 5, 10, 20)
    ),
    ""
  )
)</f>
        <v>0</v>
      </c>
    </row>
    <row r="214" spans="1:4" ht="33.6" customHeight="1" x14ac:dyDescent="0.3">
      <c r="A214" s="44" t="e">
        <f>IF(#REF!="","",#REF!)</f>
        <v>#REF!</v>
      </c>
      <c r="B214" s="44" t="e">
        <f>IF(#REF!="","",#REF!)</f>
        <v>#REF!</v>
      </c>
      <c r="C214" s="14"/>
      <c r="D214" s="29" cm="1">
        <f t="array" ref="D214">IF(C214=0,
  0,
  IFERROR(
    _xlfn.LET(
      _xlpm.valores, _xlfn._xlws.FILTER($C$13:$C$220, ($C$13:$C$220&lt;&gt;"")*($C$13:$C$220&lt;&gt;0)),
      _xlpm.total, ROWS(_xlpm.valores),
      _xlpm.pos, MATCH(C214, _xlfn._xlws.SORT(_xlpm.valores), 0),
      _xlpm.grupo, ROUNDUP(_xlpm.pos / (_xlpm.total/3), 0),
      CHOOSE(_xlpm.grupo, 5, 10, 20)
    ),
    ""
  )
)</f>
        <v>0</v>
      </c>
    </row>
    <row r="215" spans="1:4" ht="33.6" customHeight="1" x14ac:dyDescent="0.3">
      <c r="A215" s="44" t="e">
        <f>IF(#REF!="","",#REF!)</f>
        <v>#REF!</v>
      </c>
      <c r="B215" s="44" t="e">
        <f>IF(#REF!="","",#REF!)</f>
        <v>#REF!</v>
      </c>
      <c r="C215" s="14"/>
      <c r="D215" s="29" cm="1">
        <f t="array" ref="D215">IF(C215=0,
  0,
  IFERROR(
    _xlfn.LET(
      _xlpm.valores, _xlfn._xlws.FILTER($C$13:$C$220, ($C$13:$C$220&lt;&gt;"")*($C$13:$C$220&lt;&gt;0)),
      _xlpm.total, ROWS(_xlpm.valores),
      _xlpm.pos, MATCH(C215, _xlfn._xlws.SORT(_xlpm.valores), 0),
      _xlpm.grupo, ROUNDUP(_xlpm.pos / (_xlpm.total/3), 0),
      CHOOSE(_xlpm.grupo, 5, 10, 20)
    ),
    ""
  )
)</f>
        <v>0</v>
      </c>
    </row>
    <row r="216" spans="1:4" ht="33.6" customHeight="1" x14ac:dyDescent="0.3">
      <c r="A216" s="44" t="e">
        <f>IF(#REF!="","",#REF!)</f>
        <v>#REF!</v>
      </c>
      <c r="B216" s="44" t="e">
        <f>IF(#REF!="","",#REF!)</f>
        <v>#REF!</v>
      </c>
      <c r="C216" s="14"/>
      <c r="D216" s="29" cm="1">
        <f t="array" ref="D216">IF(C216=0,
  0,
  IFERROR(
    _xlfn.LET(
      _xlpm.valores, _xlfn._xlws.FILTER($C$13:$C$220, ($C$13:$C$220&lt;&gt;"")*($C$13:$C$220&lt;&gt;0)),
      _xlpm.total, ROWS(_xlpm.valores),
      _xlpm.pos, MATCH(C216, _xlfn._xlws.SORT(_xlpm.valores), 0),
      _xlpm.grupo, ROUNDUP(_xlpm.pos / (_xlpm.total/3), 0),
      CHOOSE(_xlpm.grupo, 5, 10, 20)
    ),
    ""
  )
)</f>
        <v>0</v>
      </c>
    </row>
    <row r="217" spans="1:4" ht="33.6" customHeight="1" x14ac:dyDescent="0.3">
      <c r="A217" s="44" t="e">
        <f>IF(#REF!="","",#REF!)</f>
        <v>#REF!</v>
      </c>
      <c r="B217" s="44" t="e">
        <f>IF(#REF!="","",#REF!)</f>
        <v>#REF!</v>
      </c>
      <c r="C217" s="14"/>
      <c r="D217" s="29" cm="1">
        <f t="array" ref="D217">IF(C217=0,
  0,
  IFERROR(
    _xlfn.LET(
      _xlpm.valores, _xlfn._xlws.FILTER($C$13:$C$220, ($C$13:$C$220&lt;&gt;"")*($C$13:$C$220&lt;&gt;0)),
      _xlpm.total, ROWS(_xlpm.valores),
      _xlpm.pos, MATCH(C217, _xlfn._xlws.SORT(_xlpm.valores), 0),
      _xlpm.grupo, ROUNDUP(_xlpm.pos / (_xlpm.total/3), 0),
      CHOOSE(_xlpm.grupo, 5, 10, 20)
    ),
    ""
  )
)</f>
        <v>0</v>
      </c>
    </row>
    <row r="218" spans="1:4" ht="33.6" customHeight="1" x14ac:dyDescent="0.3">
      <c r="A218" s="44" t="e">
        <f>IF(#REF!="","",#REF!)</f>
        <v>#REF!</v>
      </c>
      <c r="B218" s="44" t="e">
        <f>IF(#REF!="","",#REF!)</f>
        <v>#REF!</v>
      </c>
      <c r="C218" s="14"/>
      <c r="D218" s="29" cm="1">
        <f t="array" ref="D218">IF(C218=0,
  0,
  IFERROR(
    _xlfn.LET(
      _xlpm.valores, _xlfn._xlws.FILTER($C$13:$C$220, ($C$13:$C$220&lt;&gt;"")*($C$13:$C$220&lt;&gt;0)),
      _xlpm.total, ROWS(_xlpm.valores),
      _xlpm.pos, MATCH(C218, _xlfn._xlws.SORT(_xlpm.valores), 0),
      _xlpm.grupo, ROUNDUP(_xlpm.pos / (_xlpm.total/3), 0),
      CHOOSE(_xlpm.grupo, 5, 10, 20)
    ),
    ""
  )
)</f>
        <v>0</v>
      </c>
    </row>
    <row r="219" spans="1:4" ht="33.6" customHeight="1" x14ac:dyDescent="0.3">
      <c r="A219" s="44" t="e">
        <f>IF(#REF!="","",#REF!)</f>
        <v>#REF!</v>
      </c>
      <c r="B219" s="44" t="e">
        <f>IF(#REF!="","",#REF!)</f>
        <v>#REF!</v>
      </c>
      <c r="C219" s="14"/>
      <c r="D219" s="29" cm="1">
        <f t="array" ref="D219">IF(C219=0,
  0,
  IFERROR(
    _xlfn.LET(
      _xlpm.valores, _xlfn._xlws.FILTER($C$13:$C$220, ($C$13:$C$220&lt;&gt;"")*($C$13:$C$220&lt;&gt;0)),
      _xlpm.total, ROWS(_xlpm.valores),
      _xlpm.pos, MATCH(C219, _xlfn._xlws.SORT(_xlpm.valores), 0),
      _xlpm.grupo, ROUNDUP(_xlpm.pos / (_xlpm.total/3), 0),
      CHOOSE(_xlpm.grupo, 5, 10, 20)
    ),
    ""
  )
)</f>
        <v>0</v>
      </c>
    </row>
    <row r="220" spans="1:4" ht="33.6" customHeight="1" x14ac:dyDescent="0.3">
      <c r="A220" s="44" t="e">
        <f>IF(#REF!="","",#REF!)</f>
        <v>#REF!</v>
      </c>
      <c r="B220" s="44" t="e">
        <f>IF(#REF!="","",#REF!)</f>
        <v>#REF!</v>
      </c>
      <c r="C220" s="14"/>
      <c r="D220" s="29" cm="1">
        <f t="array" ref="D220">IF(C220=0,
  0,
  IFERROR(
    _xlfn.LET(
      _xlpm.valores, _xlfn._xlws.FILTER($C$13:$C$220, ($C$13:$C$220&lt;&gt;"")*($C$13:$C$220&lt;&gt;0)),
      _xlpm.total, ROWS(_xlpm.valores),
      _xlpm.pos, MATCH(C220, _xlfn._xlws.SORT(_xlpm.valores), 0),
      _xlpm.grupo, ROUNDUP(_xlpm.pos / (_xlpm.total/3), 0),
      CHOOSE(_xlpm.grupo, 5, 10, 20)
    ),
    ""
  )
)</f>
        <v>0</v>
      </c>
    </row>
  </sheetData>
  <sheetProtection sort="0" autoFilter="0" pivotTables="0"/>
  <autoFilter ref="A12:D12" xr:uid="{00000000-0009-0000-0000-000000000000}"/>
  <sortState xmlns:xlrd2="http://schemas.microsoft.com/office/spreadsheetml/2017/richdata2" ref="A13:D220">
    <sortCondition ref="C12"/>
  </sortState>
  <mergeCells count="3">
    <mergeCell ref="A3:D3"/>
    <mergeCell ref="A1:D2"/>
    <mergeCell ref="B11:D1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216"/>
  <sheetViews>
    <sheetView workbookViewId="0">
      <selection activeCell="E9" sqref="E9"/>
    </sheetView>
  </sheetViews>
  <sheetFormatPr baseColWidth="10" defaultColWidth="11.44140625" defaultRowHeight="37.200000000000003" customHeight="1" x14ac:dyDescent="0.3"/>
  <cols>
    <col min="1" max="1" width="20.44140625" style="25" bestFit="1" customWidth="1"/>
    <col min="2" max="2" width="80.5546875" style="25" customWidth="1"/>
    <col min="3" max="6" width="18.44140625" style="35" customWidth="1"/>
    <col min="7" max="16384" width="11.44140625" style="25"/>
  </cols>
  <sheetData>
    <row r="1" spans="1:7" ht="23.4" x14ac:dyDescent="0.3">
      <c r="A1" s="90" t="s">
        <v>0</v>
      </c>
      <c r="B1" s="90"/>
      <c r="C1" s="90"/>
      <c r="D1" s="90"/>
      <c r="E1" s="90"/>
      <c r="F1" s="90"/>
    </row>
    <row r="2" spans="1:7" ht="14.4" x14ac:dyDescent="0.3">
      <c r="A2" s="88" t="s">
        <v>10</v>
      </c>
      <c r="B2" s="88"/>
      <c r="C2" s="88"/>
      <c r="D2" s="88"/>
      <c r="E2" s="88"/>
      <c r="F2" s="88"/>
    </row>
    <row r="3" spans="1:7" ht="15.6" x14ac:dyDescent="0.3">
      <c r="A3" s="20"/>
      <c r="B3" s="45" t="s">
        <v>75</v>
      </c>
      <c r="C3" s="13" t="s">
        <v>16</v>
      </c>
      <c r="D3" s="20"/>
      <c r="G3" s="26"/>
    </row>
    <row r="4" spans="1:7" ht="14.4" x14ac:dyDescent="0.3">
      <c r="A4" s="20"/>
      <c r="B4" s="37" t="s">
        <v>2</v>
      </c>
      <c r="C4" s="23">
        <v>0</v>
      </c>
      <c r="D4" s="20"/>
      <c r="G4" s="26"/>
    </row>
    <row r="5" spans="1:7" ht="14.4" x14ac:dyDescent="0.3">
      <c r="A5" s="20"/>
      <c r="B5" s="27" t="s">
        <v>11</v>
      </c>
      <c r="C5" s="23">
        <v>5</v>
      </c>
      <c r="D5" s="20"/>
      <c r="G5" s="26"/>
    </row>
    <row r="6" spans="1:7" ht="14.4" x14ac:dyDescent="0.3">
      <c r="A6" s="20"/>
      <c r="B6" s="28" t="s">
        <v>12</v>
      </c>
      <c r="C6" s="33">
        <v>15</v>
      </c>
      <c r="D6" s="20"/>
      <c r="G6" s="26"/>
    </row>
    <row r="7" spans="1:7" ht="24.6" customHeight="1" x14ac:dyDescent="0.3"/>
    <row r="8" spans="1:7" s="2" customFormat="1" ht="31.2" x14ac:dyDescent="0.3">
      <c r="A8" s="22" t="s">
        <v>6</v>
      </c>
      <c r="B8" s="22" t="s">
        <v>7</v>
      </c>
      <c r="C8" s="13" t="s">
        <v>13</v>
      </c>
      <c r="D8" s="13" t="s">
        <v>14</v>
      </c>
      <c r="E8" s="13" t="s">
        <v>15</v>
      </c>
      <c r="F8" s="13" t="s">
        <v>16</v>
      </c>
    </row>
    <row r="9" spans="1:7" ht="37.200000000000003" customHeight="1" x14ac:dyDescent="0.3">
      <c r="A9" s="36" cm="1">
        <f t="array" ref="A9">IFERROR(INDEX(DEMANDA!$A$13:$A$220, ROW()-8), "")</f>
        <v>1</v>
      </c>
      <c r="B9" s="31" t="str" cm="1">
        <f t="array" ref="B9">IFERROR(INDEX(DEMANDA!$B$13:$B$220, ROW()-8), "")</f>
        <v>Trámite 1</v>
      </c>
      <c r="C9" s="41">
        <f>_xlfn.XLOOKUP($B9,DEMANDA!$B9:$B258,DEMANDA!$C9:$C258,0)</f>
        <v>100</v>
      </c>
      <c r="D9" s="40">
        <v>10</v>
      </c>
      <c r="E9" s="42">
        <f>IFERROR(D9/C9,0)</f>
        <v>0.1</v>
      </c>
      <c r="F9" s="43">
        <f>IF(E9=0,0,IF(E9 &lt;=0.01,5,15))</f>
        <v>15</v>
      </c>
    </row>
    <row r="10" spans="1:7" ht="37.200000000000003" customHeight="1" x14ac:dyDescent="0.3">
      <c r="A10" s="30">
        <f>DEMANDA!A14</f>
        <v>2</v>
      </c>
      <c r="B10" s="31" t="str">
        <f>DEMANDA!B14</f>
        <v>Trámite 2</v>
      </c>
      <c r="C10" s="41">
        <v>100</v>
      </c>
      <c r="D10" s="40" t="s">
        <v>74</v>
      </c>
      <c r="E10" s="42">
        <f t="shared" ref="E10:E73" si="0">IFERROR(D10/C10,0)</f>
        <v>0</v>
      </c>
      <c r="F10" s="43">
        <f t="shared" ref="F10:F24" si="1">IF(E10=0,0,IF(E10 &lt;=0.01,5,15))</f>
        <v>0</v>
      </c>
    </row>
    <row r="11" spans="1:7" ht="37.200000000000003" customHeight="1" x14ac:dyDescent="0.3">
      <c r="A11" s="30">
        <f>DEMANDA!A15</f>
        <v>3</v>
      </c>
      <c r="B11" s="31" t="str">
        <f>DEMANDA!B15</f>
        <v>Trámite 3</v>
      </c>
      <c r="C11" s="41">
        <f>_xlfn.XLOOKUP($B11,DEMANDA!$B11:$B260,DEMANDA!$C11:$C260,0)</f>
        <v>50</v>
      </c>
      <c r="D11" s="40" t="s">
        <v>74</v>
      </c>
      <c r="E11" s="42">
        <f t="shared" si="0"/>
        <v>0</v>
      </c>
      <c r="F11" s="43">
        <f t="shared" si="1"/>
        <v>0</v>
      </c>
    </row>
    <row r="12" spans="1:7" ht="37.200000000000003" customHeight="1" x14ac:dyDescent="0.3">
      <c r="A12" s="30">
        <f>DEMANDA!A16</f>
        <v>0</v>
      </c>
      <c r="B12" s="31">
        <f>DEMANDA!B16</f>
        <v>0</v>
      </c>
      <c r="C12" s="41">
        <f>_xlfn.XLOOKUP($B12,DEMANDA!$B12:$B261,DEMANDA!$C12:$C261,0)</f>
        <v>0</v>
      </c>
      <c r="D12" s="40" t="s">
        <v>74</v>
      </c>
      <c r="E12" s="42">
        <f t="shared" si="0"/>
        <v>0</v>
      </c>
      <c r="F12" s="43">
        <f t="shared" si="1"/>
        <v>0</v>
      </c>
    </row>
    <row r="13" spans="1:7" ht="37.200000000000003" customHeight="1" x14ac:dyDescent="0.3">
      <c r="A13" s="30">
        <f>DEMANDA!A17</f>
        <v>0</v>
      </c>
      <c r="B13" s="31">
        <f>DEMANDA!B17</f>
        <v>0</v>
      </c>
      <c r="C13" s="41">
        <f>_xlfn.XLOOKUP($B13,DEMANDA!$B13:$B262,DEMANDA!$C13:$C262,0)</f>
        <v>0</v>
      </c>
      <c r="D13" s="40" t="s">
        <v>74</v>
      </c>
      <c r="E13" s="42">
        <f t="shared" si="0"/>
        <v>0</v>
      </c>
      <c r="F13" s="43">
        <f t="shared" si="1"/>
        <v>0</v>
      </c>
    </row>
    <row r="14" spans="1:7" ht="37.200000000000003" customHeight="1" x14ac:dyDescent="0.3">
      <c r="A14" s="30">
        <f>DEMANDA!A18</f>
        <v>0</v>
      </c>
      <c r="B14" s="31">
        <f>DEMANDA!B18</f>
        <v>0</v>
      </c>
      <c r="C14" s="41">
        <f>_xlfn.XLOOKUP($B14,DEMANDA!$B14:$B263,DEMANDA!$C14:$C263,0)</f>
        <v>0</v>
      </c>
      <c r="D14" s="40" t="s">
        <v>74</v>
      </c>
      <c r="E14" s="42">
        <f t="shared" si="0"/>
        <v>0</v>
      </c>
      <c r="F14" s="43">
        <f t="shared" si="1"/>
        <v>0</v>
      </c>
    </row>
    <row r="15" spans="1:7" ht="37.200000000000003" customHeight="1" x14ac:dyDescent="0.3">
      <c r="A15" s="30">
        <f>DEMANDA!A19</f>
        <v>0</v>
      </c>
      <c r="B15" s="31">
        <f>DEMANDA!B19</f>
        <v>0</v>
      </c>
      <c r="C15" s="41">
        <f>_xlfn.XLOOKUP($B15,DEMANDA!$B15:$B264,DEMANDA!$C15:$C264,0)</f>
        <v>0</v>
      </c>
      <c r="D15" s="40" t="s">
        <v>74</v>
      </c>
      <c r="E15" s="42">
        <f t="shared" si="0"/>
        <v>0</v>
      </c>
      <c r="F15" s="43">
        <f t="shared" si="1"/>
        <v>0</v>
      </c>
    </row>
    <row r="16" spans="1:7" ht="37.200000000000003" customHeight="1" x14ac:dyDescent="0.3">
      <c r="A16" s="30">
        <f>DEMANDA!A20</f>
        <v>0</v>
      </c>
      <c r="B16" s="31">
        <f>DEMANDA!B20</f>
        <v>0</v>
      </c>
      <c r="C16" s="41">
        <f>_xlfn.XLOOKUP($B16,DEMANDA!$B16:$B265,DEMANDA!$C16:$C265,0)</f>
        <v>0</v>
      </c>
      <c r="D16" s="40" t="s">
        <v>74</v>
      </c>
      <c r="E16" s="42">
        <f t="shared" si="0"/>
        <v>0</v>
      </c>
      <c r="F16" s="43">
        <f t="shared" si="1"/>
        <v>0</v>
      </c>
    </row>
    <row r="17" spans="1:6" ht="37.200000000000003" customHeight="1" x14ac:dyDescent="0.3">
      <c r="A17" s="30">
        <f>DEMANDA!A21</f>
        <v>0</v>
      </c>
      <c r="B17" s="31">
        <f>DEMANDA!B21</f>
        <v>0</v>
      </c>
      <c r="C17" s="41">
        <f>_xlfn.XLOOKUP($B17,DEMANDA!$B17:$B266,DEMANDA!$C17:$C266,0)</f>
        <v>0</v>
      </c>
      <c r="D17" s="40" t="s">
        <v>74</v>
      </c>
      <c r="E17" s="42">
        <f t="shared" si="0"/>
        <v>0</v>
      </c>
      <c r="F17" s="43">
        <f t="shared" si="1"/>
        <v>0</v>
      </c>
    </row>
    <row r="18" spans="1:6" ht="37.200000000000003" customHeight="1" x14ac:dyDescent="0.3">
      <c r="A18" s="30">
        <f>DEMANDA!A22</f>
        <v>0</v>
      </c>
      <c r="B18" s="31">
        <f>DEMANDA!B22</f>
        <v>0</v>
      </c>
      <c r="C18" s="41">
        <f>_xlfn.XLOOKUP($B18,DEMANDA!$B18:$B267,DEMANDA!$C18:$C267,0)</f>
        <v>0</v>
      </c>
      <c r="D18" s="40" t="s">
        <v>74</v>
      </c>
      <c r="E18" s="42">
        <f t="shared" si="0"/>
        <v>0</v>
      </c>
      <c r="F18" s="43">
        <f t="shared" si="1"/>
        <v>0</v>
      </c>
    </row>
    <row r="19" spans="1:6" ht="37.200000000000003" customHeight="1" x14ac:dyDescent="0.3">
      <c r="A19" s="30">
        <f>DEMANDA!A23</f>
        <v>0</v>
      </c>
      <c r="B19" s="31">
        <f>DEMANDA!B23</f>
        <v>0</v>
      </c>
      <c r="C19" s="41">
        <f>_xlfn.XLOOKUP($B19,DEMANDA!$B19:$B268,DEMANDA!$C19:$C268,0)</f>
        <v>0</v>
      </c>
      <c r="D19" s="40" t="s">
        <v>74</v>
      </c>
      <c r="E19" s="42">
        <f t="shared" si="0"/>
        <v>0</v>
      </c>
      <c r="F19" s="43">
        <f t="shared" si="1"/>
        <v>0</v>
      </c>
    </row>
    <row r="20" spans="1:6" ht="37.200000000000003" customHeight="1" x14ac:dyDescent="0.3">
      <c r="A20" s="30">
        <f>DEMANDA!A24</f>
        <v>0</v>
      </c>
      <c r="B20" s="31">
        <f>DEMANDA!B24</f>
        <v>0</v>
      </c>
      <c r="C20" s="41">
        <f>_xlfn.XLOOKUP($B20,DEMANDA!$B20:$B269,DEMANDA!$C20:$C269,0)</f>
        <v>0</v>
      </c>
      <c r="D20" s="40" t="s">
        <v>74</v>
      </c>
      <c r="E20" s="42">
        <f t="shared" si="0"/>
        <v>0</v>
      </c>
      <c r="F20" s="43">
        <f t="shared" si="1"/>
        <v>0</v>
      </c>
    </row>
    <row r="21" spans="1:6" ht="37.200000000000003" customHeight="1" x14ac:dyDescent="0.3">
      <c r="A21" s="30">
        <f>DEMANDA!A25</f>
        <v>0</v>
      </c>
      <c r="B21" s="31">
        <f>DEMANDA!B25</f>
        <v>0</v>
      </c>
      <c r="C21" s="41">
        <f>_xlfn.XLOOKUP($B21,DEMANDA!$B21:$B270,DEMANDA!$C21:$C270,0)</f>
        <v>0</v>
      </c>
      <c r="D21" s="40" t="s">
        <v>74</v>
      </c>
      <c r="E21" s="42">
        <f t="shared" si="0"/>
        <v>0</v>
      </c>
      <c r="F21" s="43">
        <f t="shared" si="1"/>
        <v>0</v>
      </c>
    </row>
    <row r="22" spans="1:6" ht="37.200000000000003" customHeight="1" x14ac:dyDescent="0.3">
      <c r="A22" s="30">
        <f>DEMANDA!A26</f>
        <v>0</v>
      </c>
      <c r="B22" s="31">
        <f>DEMANDA!B26</f>
        <v>0</v>
      </c>
      <c r="C22" s="41">
        <f>_xlfn.XLOOKUP($B22,DEMANDA!$B22:$B271,DEMANDA!$C22:$C271,0)</f>
        <v>0</v>
      </c>
      <c r="D22" s="40" t="s">
        <v>74</v>
      </c>
      <c r="E22" s="42">
        <f t="shared" si="0"/>
        <v>0</v>
      </c>
      <c r="F22" s="43">
        <f t="shared" si="1"/>
        <v>0</v>
      </c>
    </row>
    <row r="23" spans="1:6" ht="37.200000000000003" customHeight="1" x14ac:dyDescent="0.3">
      <c r="A23" s="30">
        <f>DEMANDA!A27</f>
        <v>0</v>
      </c>
      <c r="B23" s="31">
        <f>DEMANDA!B27</f>
        <v>0</v>
      </c>
      <c r="C23" s="41">
        <f>_xlfn.XLOOKUP($B23,DEMANDA!$B23:$B272,DEMANDA!$C23:$C272,0)</f>
        <v>0</v>
      </c>
      <c r="D23" s="40" t="s">
        <v>74</v>
      </c>
      <c r="E23" s="42">
        <f t="shared" si="0"/>
        <v>0</v>
      </c>
      <c r="F23" s="43">
        <f t="shared" si="1"/>
        <v>0</v>
      </c>
    </row>
    <row r="24" spans="1:6" ht="37.200000000000003" customHeight="1" x14ac:dyDescent="0.3">
      <c r="A24" s="30">
        <f>DEMANDA!A28</f>
        <v>0</v>
      </c>
      <c r="B24" s="31">
        <f>DEMANDA!B28</f>
        <v>0</v>
      </c>
      <c r="C24" s="41">
        <f>_xlfn.XLOOKUP($B24,DEMANDA!$B24:$B273,DEMANDA!$C24:$C273,0)</f>
        <v>0</v>
      </c>
      <c r="D24" s="40" t="s">
        <v>74</v>
      </c>
      <c r="E24" s="42">
        <f t="shared" si="0"/>
        <v>0</v>
      </c>
      <c r="F24" s="43">
        <f t="shared" si="1"/>
        <v>0</v>
      </c>
    </row>
    <row r="25" spans="1:6" ht="37.200000000000003" customHeight="1" x14ac:dyDescent="0.3">
      <c r="A25" s="30">
        <f>DEMANDA!A29</f>
        <v>0</v>
      </c>
      <c r="B25" s="31">
        <f>DEMANDA!B29</f>
        <v>0</v>
      </c>
      <c r="C25" s="41">
        <f>_xlfn.XLOOKUP($B25,DEMANDA!$B25:$B274,DEMANDA!$C25:$C274,0)</f>
        <v>0</v>
      </c>
      <c r="D25" s="40" t="s">
        <v>74</v>
      </c>
      <c r="E25" s="42">
        <f t="shared" si="0"/>
        <v>0</v>
      </c>
      <c r="F25" s="43">
        <f t="shared" ref="F25:F88" si="2">IF(E25=0,0,IF(E25 &lt;=0.01,5,15))</f>
        <v>0</v>
      </c>
    </row>
    <row r="26" spans="1:6" ht="37.200000000000003" customHeight="1" x14ac:dyDescent="0.3">
      <c r="A26" s="30">
        <f>DEMANDA!A30</f>
        <v>0</v>
      </c>
      <c r="B26" s="31">
        <f>DEMANDA!B30</f>
        <v>0</v>
      </c>
      <c r="C26" s="41">
        <f>_xlfn.XLOOKUP($B26,DEMANDA!$B26:$B275,DEMANDA!$C26:$C275,0)</f>
        <v>0</v>
      </c>
      <c r="D26" s="40" t="s">
        <v>74</v>
      </c>
      <c r="E26" s="42">
        <f t="shared" si="0"/>
        <v>0</v>
      </c>
      <c r="F26" s="43">
        <f t="shared" si="2"/>
        <v>0</v>
      </c>
    </row>
    <row r="27" spans="1:6" ht="37.200000000000003" customHeight="1" x14ac:dyDescent="0.3">
      <c r="A27" s="30">
        <f>DEMANDA!A31</f>
        <v>0</v>
      </c>
      <c r="B27" s="31">
        <f>DEMANDA!B31</f>
        <v>0</v>
      </c>
      <c r="C27" s="41">
        <f>_xlfn.XLOOKUP($B27,DEMANDA!$B27:$B276,DEMANDA!$C27:$C276,0)</f>
        <v>0</v>
      </c>
      <c r="D27" s="40" t="s">
        <v>74</v>
      </c>
      <c r="E27" s="42">
        <f t="shared" si="0"/>
        <v>0</v>
      </c>
      <c r="F27" s="43">
        <f t="shared" si="2"/>
        <v>0</v>
      </c>
    </row>
    <row r="28" spans="1:6" ht="37.200000000000003" customHeight="1" x14ac:dyDescent="0.3">
      <c r="A28" s="30">
        <f>DEMANDA!A32</f>
        <v>0</v>
      </c>
      <c r="B28" s="31">
        <f>DEMANDA!B32</f>
        <v>0</v>
      </c>
      <c r="C28" s="41">
        <f>_xlfn.XLOOKUP($B28,DEMANDA!$B28:$B277,DEMANDA!$C28:$C277,0)</f>
        <v>0</v>
      </c>
      <c r="D28" s="40" t="s">
        <v>74</v>
      </c>
      <c r="E28" s="42">
        <f t="shared" si="0"/>
        <v>0</v>
      </c>
      <c r="F28" s="43">
        <f t="shared" si="2"/>
        <v>0</v>
      </c>
    </row>
    <row r="29" spans="1:6" ht="37.200000000000003" customHeight="1" x14ac:dyDescent="0.3">
      <c r="A29" s="30">
        <f>DEMANDA!A33</f>
        <v>0</v>
      </c>
      <c r="B29" s="31">
        <f>DEMANDA!B33</f>
        <v>0</v>
      </c>
      <c r="C29" s="41">
        <f>_xlfn.XLOOKUP($B29,DEMANDA!$B29:$B278,DEMANDA!$C29:$C278,0)</f>
        <v>0</v>
      </c>
      <c r="D29" s="40" t="s">
        <v>74</v>
      </c>
      <c r="E29" s="42">
        <f t="shared" si="0"/>
        <v>0</v>
      </c>
      <c r="F29" s="43">
        <f t="shared" si="2"/>
        <v>0</v>
      </c>
    </row>
    <row r="30" spans="1:6" ht="37.200000000000003" customHeight="1" x14ac:dyDescent="0.3">
      <c r="A30" s="30">
        <f>DEMANDA!A34</f>
        <v>0</v>
      </c>
      <c r="B30" s="31">
        <f>DEMANDA!B34</f>
        <v>0</v>
      </c>
      <c r="C30" s="41">
        <f>_xlfn.XLOOKUP($B30,DEMANDA!$B30:$B279,DEMANDA!$C30:$C279,0)</f>
        <v>0</v>
      </c>
      <c r="D30" s="40" t="s">
        <v>74</v>
      </c>
      <c r="E30" s="42">
        <f t="shared" si="0"/>
        <v>0</v>
      </c>
      <c r="F30" s="43">
        <f t="shared" si="2"/>
        <v>0</v>
      </c>
    </row>
    <row r="31" spans="1:6" ht="37.200000000000003" customHeight="1" x14ac:dyDescent="0.3">
      <c r="A31" s="30">
        <f>DEMANDA!A35</f>
        <v>0</v>
      </c>
      <c r="B31" s="31">
        <f>DEMANDA!B35</f>
        <v>0</v>
      </c>
      <c r="C31" s="41">
        <f>_xlfn.XLOOKUP($B31,DEMANDA!$B31:$B280,DEMANDA!$C31:$C280,0)</f>
        <v>0</v>
      </c>
      <c r="D31" s="40" t="s">
        <v>74</v>
      </c>
      <c r="E31" s="42">
        <f t="shared" si="0"/>
        <v>0</v>
      </c>
      <c r="F31" s="43">
        <f t="shared" si="2"/>
        <v>0</v>
      </c>
    </row>
    <row r="32" spans="1:6" ht="37.200000000000003" customHeight="1" x14ac:dyDescent="0.3">
      <c r="A32" s="30">
        <f>DEMANDA!A36</f>
        <v>0</v>
      </c>
      <c r="B32" s="31">
        <f>DEMANDA!B36</f>
        <v>0</v>
      </c>
      <c r="C32" s="41">
        <f>_xlfn.XLOOKUP($B32,DEMANDA!$B32:$B281,DEMANDA!$C32:$C281,0)</f>
        <v>0</v>
      </c>
      <c r="D32" s="40" t="s">
        <v>74</v>
      </c>
      <c r="E32" s="42">
        <f t="shared" si="0"/>
        <v>0</v>
      </c>
      <c r="F32" s="43">
        <f t="shared" si="2"/>
        <v>0</v>
      </c>
    </row>
    <row r="33" spans="1:6" ht="37.200000000000003" customHeight="1" x14ac:dyDescent="0.3">
      <c r="A33" s="30">
        <f>DEMANDA!A37</f>
        <v>0</v>
      </c>
      <c r="B33" s="31">
        <f>DEMANDA!B37</f>
        <v>0</v>
      </c>
      <c r="C33" s="41">
        <f>_xlfn.XLOOKUP($B33,DEMANDA!$B33:$B282,DEMANDA!$C33:$C282,0)</f>
        <v>0</v>
      </c>
      <c r="D33" s="40" t="s">
        <v>74</v>
      </c>
      <c r="E33" s="42">
        <f t="shared" si="0"/>
        <v>0</v>
      </c>
      <c r="F33" s="43">
        <f t="shared" si="2"/>
        <v>0</v>
      </c>
    </row>
    <row r="34" spans="1:6" ht="37.200000000000003" customHeight="1" x14ac:dyDescent="0.3">
      <c r="A34" s="30">
        <f>DEMANDA!A38</f>
        <v>0</v>
      </c>
      <c r="B34" s="31">
        <f>DEMANDA!B38</f>
        <v>0</v>
      </c>
      <c r="C34" s="41">
        <f>_xlfn.XLOOKUP($B34,DEMANDA!$B34:$B283,DEMANDA!$C34:$C283,0)</f>
        <v>0</v>
      </c>
      <c r="D34" s="40" t="s">
        <v>74</v>
      </c>
      <c r="E34" s="42">
        <f t="shared" si="0"/>
        <v>0</v>
      </c>
      <c r="F34" s="43">
        <f t="shared" si="2"/>
        <v>0</v>
      </c>
    </row>
    <row r="35" spans="1:6" ht="37.200000000000003" customHeight="1" x14ac:dyDescent="0.3">
      <c r="A35" s="30">
        <f>DEMANDA!A39</f>
        <v>0</v>
      </c>
      <c r="B35" s="31">
        <f>DEMANDA!B39</f>
        <v>0</v>
      </c>
      <c r="C35" s="41">
        <f>_xlfn.XLOOKUP($B35,DEMANDA!$B35:$B284,DEMANDA!$C35:$C284,0)</f>
        <v>0</v>
      </c>
      <c r="D35" s="40" t="s">
        <v>74</v>
      </c>
      <c r="E35" s="42">
        <f t="shared" si="0"/>
        <v>0</v>
      </c>
      <c r="F35" s="43">
        <f t="shared" si="2"/>
        <v>0</v>
      </c>
    </row>
    <row r="36" spans="1:6" ht="37.200000000000003" customHeight="1" x14ac:dyDescent="0.3">
      <c r="A36" s="30">
        <f>DEMANDA!A40</f>
        <v>0</v>
      </c>
      <c r="B36" s="31">
        <f>DEMANDA!B40</f>
        <v>0</v>
      </c>
      <c r="C36" s="41">
        <f>_xlfn.XLOOKUP($B36,DEMANDA!$B36:$B285,DEMANDA!$C36:$C285,0)</f>
        <v>0</v>
      </c>
      <c r="D36" s="40" t="s">
        <v>74</v>
      </c>
      <c r="E36" s="42">
        <f t="shared" si="0"/>
        <v>0</v>
      </c>
      <c r="F36" s="43">
        <f t="shared" si="2"/>
        <v>0</v>
      </c>
    </row>
    <row r="37" spans="1:6" ht="37.200000000000003" customHeight="1" x14ac:dyDescent="0.3">
      <c r="A37" s="30">
        <f>DEMANDA!A41</f>
        <v>0</v>
      </c>
      <c r="B37" s="31">
        <f>DEMANDA!B41</f>
        <v>0</v>
      </c>
      <c r="C37" s="41">
        <f>_xlfn.XLOOKUP($B37,DEMANDA!$B37:$B286,DEMANDA!$C37:$C286,0)</f>
        <v>0</v>
      </c>
      <c r="D37" s="40" t="s">
        <v>74</v>
      </c>
      <c r="E37" s="42">
        <f t="shared" si="0"/>
        <v>0</v>
      </c>
      <c r="F37" s="43">
        <f t="shared" si="2"/>
        <v>0</v>
      </c>
    </row>
    <row r="38" spans="1:6" ht="37.200000000000003" customHeight="1" x14ac:dyDescent="0.3">
      <c r="A38" s="30">
        <f>DEMANDA!A42</f>
        <v>0</v>
      </c>
      <c r="B38" s="31">
        <f>DEMANDA!B42</f>
        <v>0</v>
      </c>
      <c r="C38" s="41">
        <f>_xlfn.XLOOKUP($B38,DEMANDA!$B38:$B287,DEMANDA!$C38:$C287,0)</f>
        <v>0</v>
      </c>
      <c r="D38" s="40" t="s">
        <v>74</v>
      </c>
      <c r="E38" s="42">
        <f t="shared" si="0"/>
        <v>0</v>
      </c>
      <c r="F38" s="43">
        <f t="shared" si="2"/>
        <v>0</v>
      </c>
    </row>
    <row r="39" spans="1:6" ht="37.200000000000003" customHeight="1" x14ac:dyDescent="0.3">
      <c r="A39" s="30" t="e">
        <f>DEMANDA!A43</f>
        <v>#REF!</v>
      </c>
      <c r="B39" s="31" t="e">
        <f>DEMANDA!B43</f>
        <v>#REF!</v>
      </c>
      <c r="C39" s="41" t="e">
        <f>_xlfn.XLOOKUP($B39,DEMANDA!$B39:$B288,DEMANDA!$C39:$C288,0)</f>
        <v>#REF!</v>
      </c>
      <c r="D39" s="40" t="s">
        <v>74</v>
      </c>
      <c r="E39" s="42">
        <f t="shared" si="0"/>
        <v>0</v>
      </c>
      <c r="F39" s="43">
        <f t="shared" si="2"/>
        <v>0</v>
      </c>
    </row>
    <row r="40" spans="1:6" ht="37.200000000000003" customHeight="1" x14ac:dyDescent="0.3">
      <c r="A40" s="30" t="e">
        <f>DEMANDA!A44</f>
        <v>#REF!</v>
      </c>
      <c r="B40" s="31" t="e">
        <f>DEMANDA!B44</f>
        <v>#REF!</v>
      </c>
      <c r="C40" s="41" t="e">
        <f>_xlfn.XLOOKUP($B40,DEMANDA!$B40:$B289,DEMANDA!$C40:$C289,0)</f>
        <v>#REF!</v>
      </c>
      <c r="D40" s="40" t="s">
        <v>74</v>
      </c>
      <c r="E40" s="42">
        <f t="shared" si="0"/>
        <v>0</v>
      </c>
      <c r="F40" s="43">
        <f t="shared" si="2"/>
        <v>0</v>
      </c>
    </row>
    <row r="41" spans="1:6" ht="37.200000000000003" customHeight="1" x14ac:dyDescent="0.3">
      <c r="A41" s="30" t="e">
        <f>DEMANDA!A45</f>
        <v>#REF!</v>
      </c>
      <c r="B41" s="31" t="e">
        <f>DEMANDA!B45</f>
        <v>#REF!</v>
      </c>
      <c r="C41" s="41" t="e">
        <f>_xlfn.XLOOKUP($B41,DEMANDA!$B41:$B290,DEMANDA!$C41:$C290,0)</f>
        <v>#REF!</v>
      </c>
      <c r="D41" s="40" t="s">
        <v>74</v>
      </c>
      <c r="E41" s="42">
        <f t="shared" si="0"/>
        <v>0</v>
      </c>
      <c r="F41" s="43">
        <f t="shared" si="2"/>
        <v>0</v>
      </c>
    </row>
    <row r="42" spans="1:6" ht="37.200000000000003" customHeight="1" x14ac:dyDescent="0.3">
      <c r="A42" s="30" t="e">
        <f>DEMANDA!A46</f>
        <v>#REF!</v>
      </c>
      <c r="B42" s="31" t="e">
        <f>DEMANDA!B46</f>
        <v>#REF!</v>
      </c>
      <c r="C42" s="41" t="e">
        <f>_xlfn.XLOOKUP($B42,DEMANDA!$B42:$B291,DEMANDA!$C42:$C291,0)</f>
        <v>#REF!</v>
      </c>
      <c r="D42" s="40" t="s">
        <v>74</v>
      </c>
      <c r="E42" s="42">
        <f t="shared" si="0"/>
        <v>0</v>
      </c>
      <c r="F42" s="43">
        <f t="shared" si="2"/>
        <v>0</v>
      </c>
    </row>
    <row r="43" spans="1:6" ht="37.200000000000003" customHeight="1" x14ac:dyDescent="0.3">
      <c r="A43" s="30" t="e">
        <f>DEMANDA!A47</f>
        <v>#REF!</v>
      </c>
      <c r="B43" s="31" t="e">
        <f>DEMANDA!B47</f>
        <v>#REF!</v>
      </c>
      <c r="C43" s="41" t="e">
        <f>_xlfn.XLOOKUP($B43,DEMANDA!$B43:$B292,DEMANDA!$C43:$C292,0)</f>
        <v>#REF!</v>
      </c>
      <c r="D43" s="40" t="s">
        <v>74</v>
      </c>
      <c r="E43" s="42">
        <f t="shared" si="0"/>
        <v>0</v>
      </c>
      <c r="F43" s="43">
        <f t="shared" si="2"/>
        <v>0</v>
      </c>
    </row>
    <row r="44" spans="1:6" ht="37.200000000000003" customHeight="1" x14ac:dyDescent="0.3">
      <c r="A44" s="30" t="e">
        <f>DEMANDA!A48</f>
        <v>#REF!</v>
      </c>
      <c r="B44" s="31" t="e">
        <f>DEMANDA!B48</f>
        <v>#REF!</v>
      </c>
      <c r="C44" s="41" t="e">
        <f>_xlfn.XLOOKUP($B44,DEMANDA!$B44:$B293,DEMANDA!$C44:$C293,0)</f>
        <v>#REF!</v>
      </c>
      <c r="D44" s="40" t="s">
        <v>74</v>
      </c>
      <c r="E44" s="42">
        <f t="shared" si="0"/>
        <v>0</v>
      </c>
      <c r="F44" s="43">
        <f t="shared" si="2"/>
        <v>0</v>
      </c>
    </row>
    <row r="45" spans="1:6" ht="37.200000000000003" customHeight="1" x14ac:dyDescent="0.3">
      <c r="A45" s="30" t="e">
        <f>DEMANDA!A49</f>
        <v>#REF!</v>
      </c>
      <c r="B45" s="31" t="e">
        <f>DEMANDA!B49</f>
        <v>#REF!</v>
      </c>
      <c r="C45" s="41" t="e">
        <f>_xlfn.XLOOKUP($B45,DEMANDA!$B45:$B294,DEMANDA!$C45:$C294,0)</f>
        <v>#REF!</v>
      </c>
      <c r="D45" s="40" t="s">
        <v>74</v>
      </c>
      <c r="E45" s="42">
        <f t="shared" si="0"/>
        <v>0</v>
      </c>
      <c r="F45" s="43">
        <f t="shared" si="2"/>
        <v>0</v>
      </c>
    </row>
    <row r="46" spans="1:6" ht="37.200000000000003" customHeight="1" x14ac:dyDescent="0.3">
      <c r="A46" s="30" t="e">
        <f>DEMANDA!A50</f>
        <v>#REF!</v>
      </c>
      <c r="B46" s="31" t="e">
        <f>DEMANDA!B50</f>
        <v>#REF!</v>
      </c>
      <c r="C46" s="41" t="e">
        <f>_xlfn.XLOOKUP($B46,DEMANDA!$B46:$B295,DEMANDA!$C46:$C295,0)</f>
        <v>#REF!</v>
      </c>
      <c r="D46" s="40" t="s">
        <v>74</v>
      </c>
      <c r="E46" s="42">
        <f t="shared" si="0"/>
        <v>0</v>
      </c>
      <c r="F46" s="43">
        <f t="shared" si="2"/>
        <v>0</v>
      </c>
    </row>
    <row r="47" spans="1:6" ht="37.200000000000003" customHeight="1" x14ac:dyDescent="0.3">
      <c r="A47" s="30" t="e">
        <f>DEMANDA!A51</f>
        <v>#REF!</v>
      </c>
      <c r="B47" s="31" t="e">
        <f>DEMANDA!B51</f>
        <v>#REF!</v>
      </c>
      <c r="C47" s="41" t="e">
        <f>_xlfn.XLOOKUP($B47,DEMANDA!$B47:$B296,DEMANDA!$C47:$C296,0)</f>
        <v>#REF!</v>
      </c>
      <c r="D47" s="40" t="s">
        <v>74</v>
      </c>
      <c r="E47" s="42">
        <f t="shared" si="0"/>
        <v>0</v>
      </c>
      <c r="F47" s="43">
        <f t="shared" si="2"/>
        <v>0</v>
      </c>
    </row>
    <row r="48" spans="1:6" ht="37.200000000000003" customHeight="1" x14ac:dyDescent="0.3">
      <c r="A48" s="30" t="e">
        <f>DEMANDA!A52</f>
        <v>#REF!</v>
      </c>
      <c r="B48" s="31" t="e">
        <f>DEMANDA!B52</f>
        <v>#REF!</v>
      </c>
      <c r="C48" s="41" t="e">
        <f>_xlfn.XLOOKUP($B48,DEMANDA!$B48:$B297,DEMANDA!$C48:$C297,0)</f>
        <v>#REF!</v>
      </c>
      <c r="D48" s="40" t="s">
        <v>74</v>
      </c>
      <c r="E48" s="42">
        <f t="shared" si="0"/>
        <v>0</v>
      </c>
      <c r="F48" s="43">
        <f t="shared" si="2"/>
        <v>0</v>
      </c>
    </row>
    <row r="49" spans="1:6" ht="37.200000000000003" customHeight="1" x14ac:dyDescent="0.3">
      <c r="A49" s="30" t="e">
        <f>DEMANDA!A53</f>
        <v>#REF!</v>
      </c>
      <c r="B49" s="31" t="e">
        <f>DEMANDA!B53</f>
        <v>#REF!</v>
      </c>
      <c r="C49" s="41" t="e">
        <f>_xlfn.XLOOKUP($B49,DEMANDA!$B49:$B298,DEMANDA!$C49:$C298,0)</f>
        <v>#REF!</v>
      </c>
      <c r="D49" s="40" t="s">
        <v>74</v>
      </c>
      <c r="E49" s="42">
        <f t="shared" si="0"/>
        <v>0</v>
      </c>
      <c r="F49" s="43">
        <f t="shared" si="2"/>
        <v>0</v>
      </c>
    </row>
    <row r="50" spans="1:6" ht="37.200000000000003" customHeight="1" x14ac:dyDescent="0.3">
      <c r="A50" s="30" t="e">
        <f>DEMANDA!A54</f>
        <v>#REF!</v>
      </c>
      <c r="B50" s="31" t="e">
        <f>DEMANDA!B54</f>
        <v>#REF!</v>
      </c>
      <c r="C50" s="41" t="e">
        <f>_xlfn.XLOOKUP($B50,DEMANDA!$B50:$B299,DEMANDA!$C50:$C299,0)</f>
        <v>#REF!</v>
      </c>
      <c r="D50" s="40" t="s">
        <v>74</v>
      </c>
      <c r="E50" s="42">
        <f t="shared" si="0"/>
        <v>0</v>
      </c>
      <c r="F50" s="43">
        <f t="shared" si="2"/>
        <v>0</v>
      </c>
    </row>
    <row r="51" spans="1:6" ht="37.200000000000003" customHeight="1" x14ac:dyDescent="0.3">
      <c r="A51" s="30" t="e">
        <f>DEMANDA!A55</f>
        <v>#REF!</v>
      </c>
      <c r="B51" s="31" t="e">
        <f>DEMANDA!B55</f>
        <v>#REF!</v>
      </c>
      <c r="C51" s="41" t="e">
        <f>_xlfn.XLOOKUP($B51,DEMANDA!$B51:$B300,DEMANDA!$C51:$C300,0)</f>
        <v>#REF!</v>
      </c>
      <c r="D51" s="40" t="s">
        <v>74</v>
      </c>
      <c r="E51" s="42">
        <f t="shared" si="0"/>
        <v>0</v>
      </c>
      <c r="F51" s="43">
        <f t="shared" si="2"/>
        <v>0</v>
      </c>
    </row>
    <row r="52" spans="1:6" ht="37.200000000000003" customHeight="1" x14ac:dyDescent="0.3">
      <c r="A52" s="30" t="e">
        <f>DEMANDA!A56</f>
        <v>#REF!</v>
      </c>
      <c r="B52" s="31" t="e">
        <f>DEMANDA!B56</f>
        <v>#REF!</v>
      </c>
      <c r="C52" s="41" t="e">
        <f>_xlfn.XLOOKUP($B52,DEMANDA!$B52:$B301,DEMANDA!$C52:$C301,0)</f>
        <v>#REF!</v>
      </c>
      <c r="D52" s="40" t="s">
        <v>74</v>
      </c>
      <c r="E52" s="42">
        <f t="shared" si="0"/>
        <v>0</v>
      </c>
      <c r="F52" s="43">
        <f t="shared" si="2"/>
        <v>0</v>
      </c>
    </row>
    <row r="53" spans="1:6" ht="37.200000000000003" customHeight="1" x14ac:dyDescent="0.3">
      <c r="A53" s="30" t="e">
        <f>DEMANDA!A57</f>
        <v>#REF!</v>
      </c>
      <c r="B53" s="31" t="e">
        <f>DEMANDA!B57</f>
        <v>#REF!</v>
      </c>
      <c r="C53" s="41" t="e">
        <f>_xlfn.XLOOKUP($B53,DEMANDA!$B53:$B302,DEMANDA!$C53:$C302,0)</f>
        <v>#REF!</v>
      </c>
      <c r="D53" s="40" t="s">
        <v>74</v>
      </c>
      <c r="E53" s="42">
        <f t="shared" si="0"/>
        <v>0</v>
      </c>
      <c r="F53" s="43">
        <f t="shared" si="2"/>
        <v>0</v>
      </c>
    </row>
    <row r="54" spans="1:6" ht="37.200000000000003" customHeight="1" x14ac:dyDescent="0.3">
      <c r="A54" s="30" t="e">
        <f>DEMANDA!A58</f>
        <v>#REF!</v>
      </c>
      <c r="B54" s="31" t="e">
        <f>DEMANDA!B58</f>
        <v>#REF!</v>
      </c>
      <c r="C54" s="41" t="e">
        <f>_xlfn.XLOOKUP($B54,DEMANDA!$B54:$B303,DEMANDA!$C54:$C303,0)</f>
        <v>#REF!</v>
      </c>
      <c r="D54" s="40" t="s">
        <v>74</v>
      </c>
      <c r="E54" s="42">
        <f t="shared" si="0"/>
        <v>0</v>
      </c>
      <c r="F54" s="43">
        <f t="shared" si="2"/>
        <v>0</v>
      </c>
    </row>
    <row r="55" spans="1:6" ht="37.200000000000003" customHeight="1" x14ac:dyDescent="0.3">
      <c r="A55" s="30" t="e">
        <f>DEMANDA!A59</f>
        <v>#REF!</v>
      </c>
      <c r="B55" s="31" t="e">
        <f>DEMANDA!B59</f>
        <v>#REF!</v>
      </c>
      <c r="C55" s="41" t="e">
        <f>_xlfn.XLOOKUP($B55,DEMANDA!$B55:$B304,DEMANDA!$C55:$C304,0)</f>
        <v>#REF!</v>
      </c>
      <c r="D55" s="40" t="s">
        <v>74</v>
      </c>
      <c r="E55" s="42">
        <f t="shared" si="0"/>
        <v>0</v>
      </c>
      <c r="F55" s="43">
        <f t="shared" si="2"/>
        <v>0</v>
      </c>
    </row>
    <row r="56" spans="1:6" ht="37.200000000000003" customHeight="1" x14ac:dyDescent="0.3">
      <c r="A56" s="30" t="e">
        <f>DEMANDA!A60</f>
        <v>#REF!</v>
      </c>
      <c r="B56" s="31" t="e">
        <f>DEMANDA!B60</f>
        <v>#REF!</v>
      </c>
      <c r="C56" s="41" t="e">
        <f>_xlfn.XLOOKUP($B56,DEMANDA!$B56:$B305,DEMANDA!$C56:$C305,0)</f>
        <v>#REF!</v>
      </c>
      <c r="D56" s="40" t="s">
        <v>74</v>
      </c>
      <c r="E56" s="42">
        <f t="shared" si="0"/>
        <v>0</v>
      </c>
      <c r="F56" s="43">
        <f t="shared" si="2"/>
        <v>0</v>
      </c>
    </row>
    <row r="57" spans="1:6" ht="37.200000000000003" customHeight="1" x14ac:dyDescent="0.3">
      <c r="A57" s="30" t="e">
        <f>DEMANDA!A61</f>
        <v>#REF!</v>
      </c>
      <c r="B57" s="31" t="e">
        <f>DEMANDA!B61</f>
        <v>#REF!</v>
      </c>
      <c r="C57" s="41" t="e">
        <f>_xlfn.XLOOKUP($B57,DEMANDA!$B57:$B306,DEMANDA!$C57:$C306,0)</f>
        <v>#REF!</v>
      </c>
      <c r="D57" s="40" t="s">
        <v>74</v>
      </c>
      <c r="E57" s="42">
        <f t="shared" si="0"/>
        <v>0</v>
      </c>
      <c r="F57" s="43">
        <f t="shared" si="2"/>
        <v>0</v>
      </c>
    </row>
    <row r="58" spans="1:6" ht="37.200000000000003" customHeight="1" x14ac:dyDescent="0.3">
      <c r="A58" s="30" t="e">
        <f>DEMANDA!A62</f>
        <v>#REF!</v>
      </c>
      <c r="B58" s="31" t="e">
        <f>DEMANDA!B62</f>
        <v>#REF!</v>
      </c>
      <c r="C58" s="41" t="e">
        <f>_xlfn.XLOOKUP($B58,DEMANDA!$B58:$B307,DEMANDA!$C58:$C307,0)</f>
        <v>#REF!</v>
      </c>
      <c r="D58" s="40" t="s">
        <v>74</v>
      </c>
      <c r="E58" s="42">
        <f t="shared" si="0"/>
        <v>0</v>
      </c>
      <c r="F58" s="43">
        <f t="shared" si="2"/>
        <v>0</v>
      </c>
    </row>
    <row r="59" spans="1:6" ht="37.200000000000003" customHeight="1" x14ac:dyDescent="0.3">
      <c r="A59" s="30" t="e">
        <f>DEMANDA!A63</f>
        <v>#REF!</v>
      </c>
      <c r="B59" s="31" t="e">
        <f>DEMANDA!B63</f>
        <v>#REF!</v>
      </c>
      <c r="C59" s="41" t="e">
        <f>_xlfn.XLOOKUP($B59,DEMANDA!$B59:$B308,DEMANDA!$C59:$C308,0)</f>
        <v>#REF!</v>
      </c>
      <c r="D59" s="40" t="s">
        <v>74</v>
      </c>
      <c r="E59" s="42">
        <f t="shared" si="0"/>
        <v>0</v>
      </c>
      <c r="F59" s="43">
        <f t="shared" si="2"/>
        <v>0</v>
      </c>
    </row>
    <row r="60" spans="1:6" ht="37.200000000000003" customHeight="1" x14ac:dyDescent="0.3">
      <c r="A60" s="30" t="e">
        <f>DEMANDA!A64</f>
        <v>#REF!</v>
      </c>
      <c r="B60" s="31" t="e">
        <f>DEMANDA!B64</f>
        <v>#REF!</v>
      </c>
      <c r="C60" s="41" t="e">
        <f>_xlfn.XLOOKUP($B60,DEMANDA!$B60:$B309,DEMANDA!$C60:$C309,0)</f>
        <v>#REF!</v>
      </c>
      <c r="D60" s="40" t="s">
        <v>74</v>
      </c>
      <c r="E60" s="42">
        <f t="shared" si="0"/>
        <v>0</v>
      </c>
      <c r="F60" s="43">
        <f t="shared" si="2"/>
        <v>0</v>
      </c>
    </row>
    <row r="61" spans="1:6" ht="37.200000000000003" customHeight="1" x14ac:dyDescent="0.3">
      <c r="A61" s="30" t="e">
        <f>DEMANDA!A65</f>
        <v>#REF!</v>
      </c>
      <c r="B61" s="31" t="e">
        <f>DEMANDA!B65</f>
        <v>#REF!</v>
      </c>
      <c r="C61" s="41" t="e">
        <f>_xlfn.XLOOKUP($B61,DEMANDA!$B61:$B310,DEMANDA!$C61:$C310,0)</f>
        <v>#REF!</v>
      </c>
      <c r="D61" s="40" t="s">
        <v>74</v>
      </c>
      <c r="E61" s="42">
        <f t="shared" si="0"/>
        <v>0</v>
      </c>
      <c r="F61" s="43">
        <f t="shared" si="2"/>
        <v>0</v>
      </c>
    </row>
    <row r="62" spans="1:6" ht="37.200000000000003" customHeight="1" x14ac:dyDescent="0.3">
      <c r="A62" s="30" t="e">
        <f>DEMANDA!A66</f>
        <v>#REF!</v>
      </c>
      <c r="B62" s="31" t="e">
        <f>DEMANDA!B66</f>
        <v>#REF!</v>
      </c>
      <c r="C62" s="41" t="e">
        <f>_xlfn.XLOOKUP($B62,DEMANDA!$B62:$B311,DEMANDA!$C62:$C311,0)</f>
        <v>#REF!</v>
      </c>
      <c r="D62" s="40" t="s">
        <v>74</v>
      </c>
      <c r="E62" s="42">
        <f t="shared" si="0"/>
        <v>0</v>
      </c>
      <c r="F62" s="43">
        <f t="shared" si="2"/>
        <v>0</v>
      </c>
    </row>
    <row r="63" spans="1:6" ht="37.200000000000003" customHeight="1" x14ac:dyDescent="0.3">
      <c r="A63" s="30" t="e">
        <f>DEMANDA!A67</f>
        <v>#REF!</v>
      </c>
      <c r="B63" s="31" t="e">
        <f>DEMANDA!B67</f>
        <v>#REF!</v>
      </c>
      <c r="C63" s="41" t="e">
        <f>_xlfn.XLOOKUP($B63,DEMANDA!$B63:$B312,DEMANDA!$C63:$C312,0)</f>
        <v>#REF!</v>
      </c>
      <c r="D63" s="40" t="s">
        <v>74</v>
      </c>
      <c r="E63" s="42">
        <f t="shared" si="0"/>
        <v>0</v>
      </c>
      <c r="F63" s="43">
        <f t="shared" si="2"/>
        <v>0</v>
      </c>
    </row>
    <row r="64" spans="1:6" ht="37.200000000000003" customHeight="1" x14ac:dyDescent="0.3">
      <c r="A64" s="30" t="e">
        <f>DEMANDA!A68</f>
        <v>#REF!</v>
      </c>
      <c r="B64" s="31" t="e">
        <f>DEMANDA!B68</f>
        <v>#REF!</v>
      </c>
      <c r="C64" s="41" t="e">
        <f>_xlfn.XLOOKUP($B64,DEMANDA!$B64:$B313,DEMANDA!$C64:$C313,0)</f>
        <v>#REF!</v>
      </c>
      <c r="D64" s="40" t="s">
        <v>74</v>
      </c>
      <c r="E64" s="42">
        <f t="shared" si="0"/>
        <v>0</v>
      </c>
      <c r="F64" s="43">
        <f t="shared" si="2"/>
        <v>0</v>
      </c>
    </row>
    <row r="65" spans="1:6" ht="37.200000000000003" customHeight="1" x14ac:dyDescent="0.3">
      <c r="A65" s="30" t="e">
        <f>DEMANDA!A69</f>
        <v>#REF!</v>
      </c>
      <c r="B65" s="31" t="e">
        <f>DEMANDA!B69</f>
        <v>#REF!</v>
      </c>
      <c r="C65" s="41" t="e">
        <f>_xlfn.XLOOKUP($B65,DEMANDA!$B65:$B314,DEMANDA!$C65:$C314,0)</f>
        <v>#REF!</v>
      </c>
      <c r="D65" s="40" t="s">
        <v>74</v>
      </c>
      <c r="E65" s="42">
        <f t="shared" si="0"/>
        <v>0</v>
      </c>
      <c r="F65" s="43">
        <f t="shared" si="2"/>
        <v>0</v>
      </c>
    </row>
    <row r="66" spans="1:6" ht="37.200000000000003" customHeight="1" x14ac:dyDescent="0.3">
      <c r="A66" s="30" t="e">
        <f>DEMANDA!A70</f>
        <v>#REF!</v>
      </c>
      <c r="B66" s="31" t="e">
        <f>DEMANDA!B70</f>
        <v>#REF!</v>
      </c>
      <c r="C66" s="41" t="e">
        <f>_xlfn.XLOOKUP($B66,DEMANDA!$B66:$B315,DEMANDA!$C66:$C315,0)</f>
        <v>#REF!</v>
      </c>
      <c r="D66" s="40" t="s">
        <v>74</v>
      </c>
      <c r="E66" s="42">
        <f t="shared" si="0"/>
        <v>0</v>
      </c>
      <c r="F66" s="43">
        <f t="shared" si="2"/>
        <v>0</v>
      </c>
    </row>
    <row r="67" spans="1:6" ht="37.200000000000003" customHeight="1" x14ac:dyDescent="0.3">
      <c r="A67" s="30" t="e">
        <f>DEMANDA!A71</f>
        <v>#REF!</v>
      </c>
      <c r="B67" s="31" t="e">
        <f>DEMANDA!B71</f>
        <v>#REF!</v>
      </c>
      <c r="C67" s="41" t="e">
        <f>_xlfn.XLOOKUP($B67,DEMANDA!$B67:$B316,DEMANDA!$C67:$C316,0)</f>
        <v>#REF!</v>
      </c>
      <c r="D67" s="40" t="s">
        <v>74</v>
      </c>
      <c r="E67" s="42">
        <f t="shared" si="0"/>
        <v>0</v>
      </c>
      <c r="F67" s="43">
        <f t="shared" si="2"/>
        <v>0</v>
      </c>
    </row>
    <row r="68" spans="1:6" ht="37.200000000000003" customHeight="1" x14ac:dyDescent="0.3">
      <c r="A68" s="30" t="e">
        <f>DEMANDA!A72</f>
        <v>#REF!</v>
      </c>
      <c r="B68" s="31" t="e">
        <f>DEMANDA!B72</f>
        <v>#REF!</v>
      </c>
      <c r="C68" s="41" t="e">
        <f>_xlfn.XLOOKUP($B68,DEMANDA!$B68:$B317,DEMANDA!$C68:$C317,0)</f>
        <v>#REF!</v>
      </c>
      <c r="D68" s="40" t="s">
        <v>74</v>
      </c>
      <c r="E68" s="42">
        <f t="shared" si="0"/>
        <v>0</v>
      </c>
      <c r="F68" s="43">
        <f t="shared" si="2"/>
        <v>0</v>
      </c>
    </row>
    <row r="69" spans="1:6" ht="37.200000000000003" customHeight="1" x14ac:dyDescent="0.3">
      <c r="A69" s="30" t="e">
        <f>DEMANDA!A73</f>
        <v>#REF!</v>
      </c>
      <c r="B69" s="31" t="e">
        <f>DEMANDA!B73</f>
        <v>#REF!</v>
      </c>
      <c r="C69" s="41" t="e">
        <f>_xlfn.XLOOKUP($B69,DEMANDA!$B69:$B318,DEMANDA!$C69:$C318,0)</f>
        <v>#REF!</v>
      </c>
      <c r="D69" s="40" t="s">
        <v>74</v>
      </c>
      <c r="E69" s="42">
        <f t="shared" si="0"/>
        <v>0</v>
      </c>
      <c r="F69" s="43">
        <f t="shared" si="2"/>
        <v>0</v>
      </c>
    </row>
    <row r="70" spans="1:6" ht="37.200000000000003" customHeight="1" x14ac:dyDescent="0.3">
      <c r="A70" s="30" t="e">
        <f>DEMANDA!A74</f>
        <v>#REF!</v>
      </c>
      <c r="B70" s="31" t="e">
        <f>DEMANDA!B74</f>
        <v>#REF!</v>
      </c>
      <c r="C70" s="41" t="e">
        <f>_xlfn.XLOOKUP($B70,DEMANDA!$B70:$B319,DEMANDA!$C70:$C319,0)</f>
        <v>#REF!</v>
      </c>
      <c r="D70" s="40" t="s">
        <v>74</v>
      </c>
      <c r="E70" s="42">
        <f t="shared" si="0"/>
        <v>0</v>
      </c>
      <c r="F70" s="43">
        <f t="shared" si="2"/>
        <v>0</v>
      </c>
    </row>
    <row r="71" spans="1:6" ht="37.200000000000003" customHeight="1" x14ac:dyDescent="0.3">
      <c r="A71" s="30" t="e">
        <f>DEMANDA!A75</f>
        <v>#REF!</v>
      </c>
      <c r="B71" s="31" t="e">
        <f>DEMANDA!B75</f>
        <v>#REF!</v>
      </c>
      <c r="C71" s="41" t="e">
        <f>_xlfn.XLOOKUP($B71,DEMANDA!$B71:$B320,DEMANDA!$C71:$C320,0)</f>
        <v>#REF!</v>
      </c>
      <c r="D71" s="40" t="s">
        <v>74</v>
      </c>
      <c r="E71" s="42">
        <f t="shared" si="0"/>
        <v>0</v>
      </c>
      <c r="F71" s="43">
        <f t="shared" si="2"/>
        <v>0</v>
      </c>
    </row>
    <row r="72" spans="1:6" ht="37.200000000000003" customHeight="1" x14ac:dyDescent="0.3">
      <c r="A72" s="30" t="e">
        <f>DEMANDA!A76</f>
        <v>#REF!</v>
      </c>
      <c r="B72" s="31" t="e">
        <f>DEMANDA!B76</f>
        <v>#REF!</v>
      </c>
      <c r="C72" s="41" t="e">
        <f>_xlfn.XLOOKUP($B72,DEMANDA!$B72:$B321,DEMANDA!$C72:$C321,0)</f>
        <v>#REF!</v>
      </c>
      <c r="D72" s="40" t="s">
        <v>74</v>
      </c>
      <c r="E72" s="42">
        <f t="shared" si="0"/>
        <v>0</v>
      </c>
      <c r="F72" s="43">
        <f t="shared" si="2"/>
        <v>0</v>
      </c>
    </row>
    <row r="73" spans="1:6" ht="37.200000000000003" customHeight="1" x14ac:dyDescent="0.3">
      <c r="A73" s="30" t="e">
        <f>DEMANDA!A77</f>
        <v>#REF!</v>
      </c>
      <c r="B73" s="31" t="e">
        <f>DEMANDA!B77</f>
        <v>#REF!</v>
      </c>
      <c r="C73" s="41" t="e">
        <f>_xlfn.XLOOKUP($B73,DEMANDA!$B73:$B322,DEMANDA!$C73:$C322,0)</f>
        <v>#REF!</v>
      </c>
      <c r="D73" s="40" t="s">
        <v>74</v>
      </c>
      <c r="E73" s="42">
        <f t="shared" si="0"/>
        <v>0</v>
      </c>
      <c r="F73" s="43">
        <f t="shared" si="2"/>
        <v>0</v>
      </c>
    </row>
    <row r="74" spans="1:6" ht="37.200000000000003" customHeight="1" x14ac:dyDescent="0.3">
      <c r="A74" s="30" t="e">
        <f>DEMANDA!A78</f>
        <v>#REF!</v>
      </c>
      <c r="B74" s="31" t="e">
        <f>DEMANDA!B78</f>
        <v>#REF!</v>
      </c>
      <c r="C74" s="41" t="e">
        <f>_xlfn.XLOOKUP($B74,DEMANDA!$B74:$B323,DEMANDA!$C74:$C323,0)</f>
        <v>#REF!</v>
      </c>
      <c r="D74" s="40" t="s">
        <v>74</v>
      </c>
      <c r="E74" s="42">
        <f t="shared" ref="E74:E137" si="3">IFERROR(D74/C74,0)</f>
        <v>0</v>
      </c>
      <c r="F74" s="43">
        <f t="shared" si="2"/>
        <v>0</v>
      </c>
    </row>
    <row r="75" spans="1:6" ht="37.200000000000003" customHeight="1" x14ac:dyDescent="0.3">
      <c r="A75" s="30" t="e">
        <f>DEMANDA!A79</f>
        <v>#REF!</v>
      </c>
      <c r="B75" s="31" t="e">
        <f>DEMANDA!B79</f>
        <v>#REF!</v>
      </c>
      <c r="C75" s="41" t="e">
        <f>_xlfn.XLOOKUP($B75,DEMANDA!$B75:$B324,DEMANDA!$C75:$C324,0)</f>
        <v>#REF!</v>
      </c>
      <c r="D75" s="40" t="s">
        <v>74</v>
      </c>
      <c r="E75" s="42">
        <f t="shared" si="3"/>
        <v>0</v>
      </c>
      <c r="F75" s="43">
        <f t="shared" si="2"/>
        <v>0</v>
      </c>
    </row>
    <row r="76" spans="1:6" ht="37.200000000000003" customHeight="1" x14ac:dyDescent="0.3">
      <c r="A76" s="30" t="e">
        <f>DEMANDA!A80</f>
        <v>#REF!</v>
      </c>
      <c r="B76" s="31" t="e">
        <f>DEMANDA!B80</f>
        <v>#REF!</v>
      </c>
      <c r="C76" s="41" t="e">
        <f>_xlfn.XLOOKUP($B76,DEMANDA!$B76:$B325,DEMANDA!$C76:$C325,0)</f>
        <v>#REF!</v>
      </c>
      <c r="D76" s="40" t="s">
        <v>74</v>
      </c>
      <c r="E76" s="42">
        <f t="shared" si="3"/>
        <v>0</v>
      </c>
      <c r="F76" s="43">
        <f t="shared" si="2"/>
        <v>0</v>
      </c>
    </row>
    <row r="77" spans="1:6" ht="37.200000000000003" customHeight="1" x14ac:dyDescent="0.3">
      <c r="A77" s="30" t="e">
        <f>DEMANDA!A81</f>
        <v>#REF!</v>
      </c>
      <c r="B77" s="31" t="e">
        <f>DEMANDA!B81</f>
        <v>#REF!</v>
      </c>
      <c r="C77" s="41" t="e">
        <f>_xlfn.XLOOKUP($B77,DEMANDA!$B77:$B326,DEMANDA!$C77:$C326,0)</f>
        <v>#REF!</v>
      </c>
      <c r="D77" s="40" t="s">
        <v>74</v>
      </c>
      <c r="E77" s="42">
        <f t="shared" si="3"/>
        <v>0</v>
      </c>
      <c r="F77" s="43">
        <f t="shared" si="2"/>
        <v>0</v>
      </c>
    </row>
    <row r="78" spans="1:6" ht="37.200000000000003" customHeight="1" x14ac:dyDescent="0.3">
      <c r="A78" s="30" t="e">
        <f>DEMANDA!A82</f>
        <v>#REF!</v>
      </c>
      <c r="B78" s="31" t="e">
        <f>DEMANDA!B82</f>
        <v>#REF!</v>
      </c>
      <c r="C78" s="41" t="e">
        <f>_xlfn.XLOOKUP($B78,DEMANDA!$B78:$B327,DEMANDA!$C78:$C327,0)</f>
        <v>#REF!</v>
      </c>
      <c r="D78" s="40" t="s">
        <v>74</v>
      </c>
      <c r="E78" s="42">
        <f t="shared" si="3"/>
        <v>0</v>
      </c>
      <c r="F78" s="43">
        <f t="shared" si="2"/>
        <v>0</v>
      </c>
    </row>
    <row r="79" spans="1:6" ht="37.200000000000003" customHeight="1" x14ac:dyDescent="0.3">
      <c r="A79" s="30" t="e">
        <f>DEMANDA!A83</f>
        <v>#REF!</v>
      </c>
      <c r="B79" s="31" t="e">
        <f>DEMANDA!B83</f>
        <v>#REF!</v>
      </c>
      <c r="C79" s="41" t="e">
        <f>_xlfn.XLOOKUP($B79,DEMANDA!$B79:$B328,DEMANDA!$C79:$C328,0)</f>
        <v>#REF!</v>
      </c>
      <c r="D79" s="40" t="s">
        <v>74</v>
      </c>
      <c r="E79" s="42">
        <f t="shared" si="3"/>
        <v>0</v>
      </c>
      <c r="F79" s="43">
        <f t="shared" si="2"/>
        <v>0</v>
      </c>
    </row>
    <row r="80" spans="1:6" ht="37.200000000000003" customHeight="1" x14ac:dyDescent="0.3">
      <c r="A80" s="30" t="e">
        <f>DEMANDA!A84</f>
        <v>#REF!</v>
      </c>
      <c r="B80" s="31" t="e">
        <f>DEMANDA!B84</f>
        <v>#REF!</v>
      </c>
      <c r="C80" s="41" t="e">
        <f>_xlfn.XLOOKUP($B80,DEMANDA!$B80:$B329,DEMANDA!$C80:$C329,0)</f>
        <v>#REF!</v>
      </c>
      <c r="D80" s="40" t="s">
        <v>74</v>
      </c>
      <c r="E80" s="42">
        <f t="shared" si="3"/>
        <v>0</v>
      </c>
      <c r="F80" s="43">
        <f t="shared" si="2"/>
        <v>0</v>
      </c>
    </row>
    <row r="81" spans="1:6" ht="37.200000000000003" customHeight="1" x14ac:dyDescent="0.3">
      <c r="A81" s="30" t="e">
        <f>DEMANDA!A85</f>
        <v>#REF!</v>
      </c>
      <c r="B81" s="31" t="e">
        <f>DEMANDA!B85</f>
        <v>#REF!</v>
      </c>
      <c r="C81" s="41" t="e">
        <f>_xlfn.XLOOKUP($B81,DEMANDA!$B81:$B330,DEMANDA!$C81:$C330,0)</f>
        <v>#REF!</v>
      </c>
      <c r="D81" s="40" t="s">
        <v>74</v>
      </c>
      <c r="E81" s="42">
        <f t="shared" si="3"/>
        <v>0</v>
      </c>
      <c r="F81" s="43">
        <f t="shared" si="2"/>
        <v>0</v>
      </c>
    </row>
    <row r="82" spans="1:6" ht="37.200000000000003" customHeight="1" x14ac:dyDescent="0.3">
      <c r="A82" s="30" t="e">
        <f>DEMANDA!A86</f>
        <v>#REF!</v>
      </c>
      <c r="B82" s="31" t="e">
        <f>DEMANDA!B86</f>
        <v>#REF!</v>
      </c>
      <c r="C82" s="41" t="e">
        <f>_xlfn.XLOOKUP($B82,DEMANDA!$B82:$B331,DEMANDA!$C82:$C331,0)</f>
        <v>#REF!</v>
      </c>
      <c r="D82" s="40" t="s">
        <v>74</v>
      </c>
      <c r="E82" s="42">
        <f t="shared" si="3"/>
        <v>0</v>
      </c>
      <c r="F82" s="43">
        <f t="shared" si="2"/>
        <v>0</v>
      </c>
    </row>
    <row r="83" spans="1:6" ht="37.200000000000003" customHeight="1" x14ac:dyDescent="0.3">
      <c r="A83" s="30" t="e">
        <f>DEMANDA!A87</f>
        <v>#REF!</v>
      </c>
      <c r="B83" s="31" t="e">
        <f>DEMANDA!B87</f>
        <v>#REF!</v>
      </c>
      <c r="C83" s="41" t="e">
        <f>_xlfn.XLOOKUP($B83,DEMANDA!$B83:$B332,DEMANDA!$C83:$C332,0)</f>
        <v>#REF!</v>
      </c>
      <c r="D83" s="40" t="s">
        <v>74</v>
      </c>
      <c r="E83" s="42">
        <f t="shared" si="3"/>
        <v>0</v>
      </c>
      <c r="F83" s="43">
        <f t="shared" si="2"/>
        <v>0</v>
      </c>
    </row>
    <row r="84" spans="1:6" ht="37.200000000000003" customHeight="1" x14ac:dyDescent="0.3">
      <c r="A84" s="30" t="e">
        <f>DEMANDA!A88</f>
        <v>#REF!</v>
      </c>
      <c r="B84" s="31" t="e">
        <f>DEMANDA!B88</f>
        <v>#REF!</v>
      </c>
      <c r="C84" s="41" t="e">
        <f>_xlfn.XLOOKUP($B84,DEMANDA!$B84:$B333,DEMANDA!$C84:$C333,0)</f>
        <v>#REF!</v>
      </c>
      <c r="D84" s="40" t="s">
        <v>74</v>
      </c>
      <c r="E84" s="42">
        <f t="shared" si="3"/>
        <v>0</v>
      </c>
      <c r="F84" s="43">
        <f t="shared" si="2"/>
        <v>0</v>
      </c>
    </row>
    <row r="85" spans="1:6" ht="37.200000000000003" customHeight="1" x14ac:dyDescent="0.3">
      <c r="A85" s="30" t="e">
        <f>DEMANDA!A89</f>
        <v>#REF!</v>
      </c>
      <c r="B85" s="31" t="e">
        <f>DEMANDA!B89</f>
        <v>#REF!</v>
      </c>
      <c r="C85" s="41" t="e">
        <f>_xlfn.XLOOKUP($B85,DEMANDA!$B85:$B334,DEMANDA!$C85:$C334,0)</f>
        <v>#REF!</v>
      </c>
      <c r="D85" s="40" t="s">
        <v>74</v>
      </c>
      <c r="E85" s="42">
        <f t="shared" si="3"/>
        <v>0</v>
      </c>
      <c r="F85" s="43">
        <f t="shared" si="2"/>
        <v>0</v>
      </c>
    </row>
    <row r="86" spans="1:6" ht="37.200000000000003" customHeight="1" x14ac:dyDescent="0.3">
      <c r="A86" s="30" t="e">
        <f>DEMANDA!A90</f>
        <v>#REF!</v>
      </c>
      <c r="B86" s="31" t="e">
        <f>DEMANDA!B90</f>
        <v>#REF!</v>
      </c>
      <c r="C86" s="41" t="e">
        <f>_xlfn.XLOOKUP($B86,DEMANDA!$B86:$B335,DEMANDA!$C86:$C335,0)</f>
        <v>#REF!</v>
      </c>
      <c r="D86" s="40" t="s">
        <v>74</v>
      </c>
      <c r="E86" s="42">
        <f t="shared" si="3"/>
        <v>0</v>
      </c>
      <c r="F86" s="43">
        <f t="shared" si="2"/>
        <v>0</v>
      </c>
    </row>
    <row r="87" spans="1:6" ht="37.200000000000003" customHeight="1" x14ac:dyDescent="0.3">
      <c r="A87" s="30" t="e">
        <f>DEMANDA!A91</f>
        <v>#REF!</v>
      </c>
      <c r="B87" s="31" t="e">
        <f>DEMANDA!B91</f>
        <v>#REF!</v>
      </c>
      <c r="C87" s="41" t="e">
        <f>_xlfn.XLOOKUP($B87,DEMANDA!$B87:$B336,DEMANDA!$C87:$C336,0)</f>
        <v>#REF!</v>
      </c>
      <c r="D87" s="40" t="s">
        <v>74</v>
      </c>
      <c r="E87" s="42">
        <f t="shared" si="3"/>
        <v>0</v>
      </c>
      <c r="F87" s="43">
        <f t="shared" si="2"/>
        <v>0</v>
      </c>
    </row>
    <row r="88" spans="1:6" ht="37.200000000000003" customHeight="1" x14ac:dyDescent="0.3">
      <c r="A88" s="30" t="e">
        <f>DEMANDA!A92</f>
        <v>#REF!</v>
      </c>
      <c r="B88" s="31" t="e">
        <f>DEMANDA!B92</f>
        <v>#REF!</v>
      </c>
      <c r="C88" s="41" t="e">
        <f>_xlfn.XLOOKUP($B88,DEMANDA!$B88:$B337,DEMANDA!$C88:$C337,0)</f>
        <v>#REF!</v>
      </c>
      <c r="D88" s="40" t="s">
        <v>74</v>
      </c>
      <c r="E88" s="42">
        <f t="shared" si="3"/>
        <v>0</v>
      </c>
      <c r="F88" s="43">
        <f t="shared" si="2"/>
        <v>0</v>
      </c>
    </row>
    <row r="89" spans="1:6" ht="37.200000000000003" customHeight="1" x14ac:dyDescent="0.3">
      <c r="A89" s="30" t="e">
        <f>DEMANDA!A93</f>
        <v>#REF!</v>
      </c>
      <c r="B89" s="31" t="e">
        <f>DEMANDA!B93</f>
        <v>#REF!</v>
      </c>
      <c r="C89" s="41" t="e">
        <f>_xlfn.XLOOKUP($B89,DEMANDA!$B89:$B338,DEMANDA!$C89:$C338,0)</f>
        <v>#REF!</v>
      </c>
      <c r="D89" s="40" t="s">
        <v>74</v>
      </c>
      <c r="E89" s="42">
        <f t="shared" si="3"/>
        <v>0</v>
      </c>
      <c r="F89" s="43">
        <f t="shared" ref="F89:F152" si="4">IF(E89=0,0,IF(E89 &lt;=0.01,5,15))</f>
        <v>0</v>
      </c>
    </row>
    <row r="90" spans="1:6" ht="37.200000000000003" customHeight="1" x14ac:dyDescent="0.3">
      <c r="A90" s="30" t="e">
        <f>DEMANDA!A94</f>
        <v>#REF!</v>
      </c>
      <c r="B90" s="31" t="e">
        <f>DEMANDA!B94</f>
        <v>#REF!</v>
      </c>
      <c r="C90" s="41" t="e">
        <f>_xlfn.XLOOKUP($B90,DEMANDA!$B90:$B339,DEMANDA!$C90:$C339,0)</f>
        <v>#REF!</v>
      </c>
      <c r="D90" s="40" t="s">
        <v>74</v>
      </c>
      <c r="E90" s="42">
        <f t="shared" si="3"/>
        <v>0</v>
      </c>
      <c r="F90" s="43">
        <f t="shared" si="4"/>
        <v>0</v>
      </c>
    </row>
    <row r="91" spans="1:6" ht="37.200000000000003" customHeight="1" x14ac:dyDescent="0.3">
      <c r="A91" s="30" t="e">
        <f>DEMANDA!A95</f>
        <v>#REF!</v>
      </c>
      <c r="B91" s="31" t="e">
        <f>DEMANDA!B95</f>
        <v>#REF!</v>
      </c>
      <c r="C91" s="41" t="e">
        <f>_xlfn.XLOOKUP($B91,DEMANDA!$B91:$B340,DEMANDA!$C91:$C340,0)</f>
        <v>#REF!</v>
      </c>
      <c r="D91" s="40" t="s">
        <v>74</v>
      </c>
      <c r="E91" s="42">
        <f t="shared" si="3"/>
        <v>0</v>
      </c>
      <c r="F91" s="43">
        <f t="shared" si="4"/>
        <v>0</v>
      </c>
    </row>
    <row r="92" spans="1:6" ht="37.200000000000003" customHeight="1" x14ac:dyDescent="0.3">
      <c r="A92" s="30" t="e">
        <f>DEMANDA!A96</f>
        <v>#REF!</v>
      </c>
      <c r="B92" s="31" t="e">
        <f>DEMANDA!B96</f>
        <v>#REF!</v>
      </c>
      <c r="C92" s="41" t="e">
        <f>_xlfn.XLOOKUP($B92,DEMANDA!$B92:$B341,DEMANDA!$C92:$C341,0)</f>
        <v>#REF!</v>
      </c>
      <c r="D92" s="40" t="s">
        <v>74</v>
      </c>
      <c r="E92" s="42">
        <f t="shared" si="3"/>
        <v>0</v>
      </c>
      <c r="F92" s="43">
        <f t="shared" si="4"/>
        <v>0</v>
      </c>
    </row>
    <row r="93" spans="1:6" ht="37.200000000000003" customHeight="1" x14ac:dyDescent="0.3">
      <c r="A93" s="30" t="e">
        <f>DEMANDA!A97</f>
        <v>#REF!</v>
      </c>
      <c r="B93" s="31" t="e">
        <f>DEMANDA!B97</f>
        <v>#REF!</v>
      </c>
      <c r="C93" s="41" t="e">
        <f>_xlfn.XLOOKUP($B93,DEMANDA!$B93:$B342,DEMANDA!$C93:$C342,0)</f>
        <v>#REF!</v>
      </c>
      <c r="D93" s="40" t="s">
        <v>74</v>
      </c>
      <c r="E93" s="42">
        <f t="shared" si="3"/>
        <v>0</v>
      </c>
      <c r="F93" s="43">
        <f t="shared" si="4"/>
        <v>0</v>
      </c>
    </row>
    <row r="94" spans="1:6" ht="37.200000000000003" customHeight="1" x14ac:dyDescent="0.3">
      <c r="A94" s="30" t="e">
        <f>DEMANDA!A98</f>
        <v>#REF!</v>
      </c>
      <c r="B94" s="31" t="e">
        <f>DEMANDA!B98</f>
        <v>#REF!</v>
      </c>
      <c r="C94" s="41" t="e">
        <f>_xlfn.XLOOKUP($B94,DEMANDA!$B94:$B343,DEMANDA!$C94:$C343,0)</f>
        <v>#REF!</v>
      </c>
      <c r="D94" s="40" t="s">
        <v>74</v>
      </c>
      <c r="E94" s="42">
        <f t="shared" si="3"/>
        <v>0</v>
      </c>
      <c r="F94" s="43">
        <f t="shared" si="4"/>
        <v>0</v>
      </c>
    </row>
    <row r="95" spans="1:6" ht="37.200000000000003" customHeight="1" x14ac:dyDescent="0.3">
      <c r="A95" s="30" t="e">
        <f>DEMANDA!A99</f>
        <v>#REF!</v>
      </c>
      <c r="B95" s="31" t="e">
        <f>DEMANDA!B99</f>
        <v>#REF!</v>
      </c>
      <c r="C95" s="41" t="e">
        <f>_xlfn.XLOOKUP($B95,DEMANDA!$B95:$B344,DEMANDA!$C95:$C344,0)</f>
        <v>#REF!</v>
      </c>
      <c r="D95" s="40" t="s">
        <v>74</v>
      </c>
      <c r="E95" s="42">
        <f t="shared" si="3"/>
        <v>0</v>
      </c>
      <c r="F95" s="43">
        <f t="shared" si="4"/>
        <v>0</v>
      </c>
    </row>
    <row r="96" spans="1:6" ht="37.200000000000003" customHeight="1" x14ac:dyDescent="0.3">
      <c r="A96" s="30" t="e">
        <f>DEMANDA!A100</f>
        <v>#REF!</v>
      </c>
      <c r="B96" s="31" t="e">
        <f>DEMANDA!B100</f>
        <v>#REF!</v>
      </c>
      <c r="C96" s="41" t="e">
        <f>_xlfn.XLOOKUP($B96,DEMANDA!$B96:$B345,DEMANDA!$C96:$C345,0)</f>
        <v>#REF!</v>
      </c>
      <c r="D96" s="40" t="s">
        <v>74</v>
      </c>
      <c r="E96" s="42">
        <f t="shared" si="3"/>
        <v>0</v>
      </c>
      <c r="F96" s="43">
        <f t="shared" si="4"/>
        <v>0</v>
      </c>
    </row>
    <row r="97" spans="1:6" ht="37.200000000000003" customHeight="1" x14ac:dyDescent="0.3">
      <c r="A97" s="30" t="e">
        <f>DEMANDA!A101</f>
        <v>#REF!</v>
      </c>
      <c r="B97" s="31" t="e">
        <f>DEMANDA!B101</f>
        <v>#REF!</v>
      </c>
      <c r="C97" s="41" t="e">
        <f>_xlfn.XLOOKUP($B97,DEMANDA!$B97:$B346,DEMANDA!$C97:$C346,0)</f>
        <v>#REF!</v>
      </c>
      <c r="D97" s="40" t="s">
        <v>74</v>
      </c>
      <c r="E97" s="42">
        <f t="shared" si="3"/>
        <v>0</v>
      </c>
      <c r="F97" s="43">
        <f t="shared" si="4"/>
        <v>0</v>
      </c>
    </row>
    <row r="98" spans="1:6" ht="37.200000000000003" customHeight="1" x14ac:dyDescent="0.3">
      <c r="A98" s="30" t="e">
        <f>DEMANDA!A102</f>
        <v>#REF!</v>
      </c>
      <c r="B98" s="31" t="e">
        <f>DEMANDA!B102</f>
        <v>#REF!</v>
      </c>
      <c r="C98" s="41" t="e">
        <f>_xlfn.XLOOKUP($B98,DEMANDA!$B98:$B347,DEMANDA!$C98:$C347,0)</f>
        <v>#REF!</v>
      </c>
      <c r="D98" s="40" t="s">
        <v>74</v>
      </c>
      <c r="E98" s="42">
        <f t="shared" si="3"/>
        <v>0</v>
      </c>
      <c r="F98" s="43">
        <f t="shared" si="4"/>
        <v>0</v>
      </c>
    </row>
    <row r="99" spans="1:6" ht="37.200000000000003" customHeight="1" x14ac:dyDescent="0.3">
      <c r="A99" s="30" t="e">
        <f>DEMANDA!A103</f>
        <v>#REF!</v>
      </c>
      <c r="B99" s="31" t="e">
        <f>DEMANDA!B103</f>
        <v>#REF!</v>
      </c>
      <c r="C99" s="41" t="e">
        <f>_xlfn.XLOOKUP($B99,DEMANDA!$B99:$B348,DEMANDA!$C99:$C348,0)</f>
        <v>#REF!</v>
      </c>
      <c r="D99" s="40" t="s">
        <v>74</v>
      </c>
      <c r="E99" s="42">
        <f t="shared" si="3"/>
        <v>0</v>
      </c>
      <c r="F99" s="43">
        <f t="shared" si="4"/>
        <v>0</v>
      </c>
    </row>
    <row r="100" spans="1:6" ht="37.200000000000003" customHeight="1" x14ac:dyDescent="0.3">
      <c r="A100" s="30" t="e">
        <f>DEMANDA!A104</f>
        <v>#REF!</v>
      </c>
      <c r="B100" s="31" t="e">
        <f>DEMANDA!B104</f>
        <v>#REF!</v>
      </c>
      <c r="C100" s="41" t="e">
        <f>_xlfn.XLOOKUP($B100,DEMANDA!$B100:$B349,DEMANDA!$C100:$C349,0)</f>
        <v>#REF!</v>
      </c>
      <c r="D100" s="40" t="s">
        <v>74</v>
      </c>
      <c r="E100" s="42">
        <f t="shared" si="3"/>
        <v>0</v>
      </c>
      <c r="F100" s="43">
        <f t="shared" si="4"/>
        <v>0</v>
      </c>
    </row>
    <row r="101" spans="1:6" ht="37.200000000000003" customHeight="1" x14ac:dyDescent="0.3">
      <c r="A101" s="30" t="e">
        <f>DEMANDA!A105</f>
        <v>#REF!</v>
      </c>
      <c r="B101" s="31" t="e">
        <f>DEMANDA!B105</f>
        <v>#REF!</v>
      </c>
      <c r="C101" s="41" t="e">
        <f>_xlfn.XLOOKUP($B101,DEMANDA!$B101:$B350,DEMANDA!$C101:$C350,0)</f>
        <v>#REF!</v>
      </c>
      <c r="D101" s="40" t="s">
        <v>74</v>
      </c>
      <c r="E101" s="42">
        <f t="shared" si="3"/>
        <v>0</v>
      </c>
      <c r="F101" s="43">
        <f t="shared" si="4"/>
        <v>0</v>
      </c>
    </row>
    <row r="102" spans="1:6" ht="37.200000000000003" customHeight="1" x14ac:dyDescent="0.3">
      <c r="A102" s="30" t="e">
        <f>DEMANDA!A106</f>
        <v>#REF!</v>
      </c>
      <c r="B102" s="31" t="e">
        <f>DEMANDA!B106</f>
        <v>#REF!</v>
      </c>
      <c r="C102" s="41" t="e">
        <f>_xlfn.XLOOKUP($B102,DEMANDA!$B102:$B351,DEMANDA!$C102:$C351,0)</f>
        <v>#REF!</v>
      </c>
      <c r="D102" s="40" t="s">
        <v>74</v>
      </c>
      <c r="E102" s="42">
        <f t="shared" si="3"/>
        <v>0</v>
      </c>
      <c r="F102" s="43">
        <f t="shared" si="4"/>
        <v>0</v>
      </c>
    </row>
    <row r="103" spans="1:6" ht="37.200000000000003" customHeight="1" x14ac:dyDescent="0.3">
      <c r="A103" s="30" t="e">
        <f>DEMANDA!A107</f>
        <v>#REF!</v>
      </c>
      <c r="B103" s="31" t="e">
        <f>DEMANDA!B107</f>
        <v>#REF!</v>
      </c>
      <c r="C103" s="41" t="e">
        <f>_xlfn.XLOOKUP($B103,DEMANDA!$B103:$B352,DEMANDA!$C103:$C352,0)</f>
        <v>#REF!</v>
      </c>
      <c r="D103" s="40" t="s">
        <v>74</v>
      </c>
      <c r="E103" s="42">
        <f t="shared" si="3"/>
        <v>0</v>
      </c>
      <c r="F103" s="43">
        <f t="shared" si="4"/>
        <v>0</v>
      </c>
    </row>
    <row r="104" spans="1:6" ht="37.200000000000003" customHeight="1" x14ac:dyDescent="0.3">
      <c r="A104" s="30" t="e">
        <f>DEMANDA!A108</f>
        <v>#REF!</v>
      </c>
      <c r="B104" s="31" t="e">
        <f>DEMANDA!B108</f>
        <v>#REF!</v>
      </c>
      <c r="C104" s="41" t="e">
        <f>_xlfn.XLOOKUP($B104,DEMANDA!$B104:$B353,DEMANDA!$C104:$C353,0)</f>
        <v>#REF!</v>
      </c>
      <c r="D104" s="40" t="s">
        <v>74</v>
      </c>
      <c r="E104" s="42">
        <f t="shared" si="3"/>
        <v>0</v>
      </c>
      <c r="F104" s="43">
        <f t="shared" si="4"/>
        <v>0</v>
      </c>
    </row>
    <row r="105" spans="1:6" ht="37.200000000000003" customHeight="1" x14ac:dyDescent="0.3">
      <c r="A105" s="30" t="e">
        <f>DEMANDA!A109</f>
        <v>#REF!</v>
      </c>
      <c r="B105" s="31" t="e">
        <f>DEMANDA!B109</f>
        <v>#REF!</v>
      </c>
      <c r="C105" s="41" t="e">
        <f>_xlfn.XLOOKUP($B105,DEMANDA!$B105:$B354,DEMANDA!$C105:$C354,0)</f>
        <v>#REF!</v>
      </c>
      <c r="D105" s="40" t="s">
        <v>74</v>
      </c>
      <c r="E105" s="42">
        <f t="shared" si="3"/>
        <v>0</v>
      </c>
      <c r="F105" s="43">
        <f t="shared" si="4"/>
        <v>0</v>
      </c>
    </row>
    <row r="106" spans="1:6" ht="37.200000000000003" customHeight="1" x14ac:dyDescent="0.3">
      <c r="A106" s="30" t="e">
        <f>DEMANDA!A110</f>
        <v>#REF!</v>
      </c>
      <c r="B106" s="31" t="e">
        <f>DEMANDA!B110</f>
        <v>#REF!</v>
      </c>
      <c r="C106" s="41" t="e">
        <f>_xlfn.XLOOKUP($B106,DEMANDA!$B106:$B355,DEMANDA!$C106:$C355,0)</f>
        <v>#REF!</v>
      </c>
      <c r="D106" s="40" t="s">
        <v>74</v>
      </c>
      <c r="E106" s="42">
        <f t="shared" si="3"/>
        <v>0</v>
      </c>
      <c r="F106" s="43">
        <f t="shared" si="4"/>
        <v>0</v>
      </c>
    </row>
    <row r="107" spans="1:6" ht="37.200000000000003" customHeight="1" x14ac:dyDescent="0.3">
      <c r="A107" s="30" t="e">
        <f>DEMANDA!A111</f>
        <v>#REF!</v>
      </c>
      <c r="B107" s="31" t="e">
        <f>DEMANDA!B111</f>
        <v>#REF!</v>
      </c>
      <c r="C107" s="41" t="e">
        <f>_xlfn.XLOOKUP($B107,DEMANDA!$B107:$B356,DEMANDA!$C107:$C356,0)</f>
        <v>#REF!</v>
      </c>
      <c r="D107" s="40" t="s">
        <v>74</v>
      </c>
      <c r="E107" s="42">
        <f t="shared" si="3"/>
        <v>0</v>
      </c>
      <c r="F107" s="43">
        <f t="shared" si="4"/>
        <v>0</v>
      </c>
    </row>
    <row r="108" spans="1:6" ht="37.200000000000003" customHeight="1" x14ac:dyDescent="0.3">
      <c r="A108" s="30" t="e">
        <f>DEMANDA!A112</f>
        <v>#REF!</v>
      </c>
      <c r="B108" s="31" t="e">
        <f>DEMANDA!B112</f>
        <v>#REF!</v>
      </c>
      <c r="C108" s="41" t="e">
        <f>_xlfn.XLOOKUP($B108,DEMANDA!$B108:$B357,DEMANDA!$C108:$C357,0)</f>
        <v>#REF!</v>
      </c>
      <c r="D108" s="40" t="s">
        <v>74</v>
      </c>
      <c r="E108" s="42">
        <f t="shared" si="3"/>
        <v>0</v>
      </c>
      <c r="F108" s="43">
        <f t="shared" si="4"/>
        <v>0</v>
      </c>
    </row>
    <row r="109" spans="1:6" ht="37.200000000000003" customHeight="1" x14ac:dyDescent="0.3">
      <c r="A109" s="30" t="e">
        <f>DEMANDA!A113</f>
        <v>#REF!</v>
      </c>
      <c r="B109" s="31" t="e">
        <f>DEMANDA!B113</f>
        <v>#REF!</v>
      </c>
      <c r="C109" s="41" t="e">
        <f>_xlfn.XLOOKUP($B109,DEMANDA!$B109:$B358,DEMANDA!$C109:$C358,0)</f>
        <v>#REF!</v>
      </c>
      <c r="D109" s="40" t="s">
        <v>74</v>
      </c>
      <c r="E109" s="42">
        <f t="shared" si="3"/>
        <v>0</v>
      </c>
      <c r="F109" s="43">
        <f t="shared" si="4"/>
        <v>0</v>
      </c>
    </row>
    <row r="110" spans="1:6" ht="37.200000000000003" customHeight="1" x14ac:dyDescent="0.3">
      <c r="A110" s="30" t="e">
        <f>DEMANDA!A114</f>
        <v>#REF!</v>
      </c>
      <c r="B110" s="31" t="e">
        <f>DEMANDA!B114</f>
        <v>#REF!</v>
      </c>
      <c r="C110" s="41" t="e">
        <f>_xlfn.XLOOKUP($B110,DEMANDA!$B110:$B359,DEMANDA!$C110:$C359,0)</f>
        <v>#REF!</v>
      </c>
      <c r="D110" s="40" t="s">
        <v>74</v>
      </c>
      <c r="E110" s="42">
        <f t="shared" si="3"/>
        <v>0</v>
      </c>
      <c r="F110" s="43">
        <f t="shared" si="4"/>
        <v>0</v>
      </c>
    </row>
    <row r="111" spans="1:6" ht="37.200000000000003" customHeight="1" x14ac:dyDescent="0.3">
      <c r="A111" s="30" t="e">
        <f>DEMANDA!A115</f>
        <v>#REF!</v>
      </c>
      <c r="B111" s="31" t="e">
        <f>DEMANDA!B115</f>
        <v>#REF!</v>
      </c>
      <c r="C111" s="41" t="e">
        <f>_xlfn.XLOOKUP($B111,DEMANDA!$B111:$B360,DEMANDA!$C111:$C360,0)</f>
        <v>#REF!</v>
      </c>
      <c r="D111" s="40" t="s">
        <v>74</v>
      </c>
      <c r="E111" s="42">
        <f t="shared" si="3"/>
        <v>0</v>
      </c>
      <c r="F111" s="43">
        <f t="shared" si="4"/>
        <v>0</v>
      </c>
    </row>
    <row r="112" spans="1:6" ht="37.200000000000003" customHeight="1" x14ac:dyDescent="0.3">
      <c r="A112" s="30" t="e">
        <f>DEMANDA!A116</f>
        <v>#REF!</v>
      </c>
      <c r="B112" s="31" t="e">
        <f>DEMANDA!B116</f>
        <v>#REF!</v>
      </c>
      <c r="C112" s="41" t="e">
        <f>_xlfn.XLOOKUP($B112,DEMANDA!$B112:$B361,DEMANDA!$C112:$C361,0)</f>
        <v>#REF!</v>
      </c>
      <c r="D112" s="40" t="s">
        <v>74</v>
      </c>
      <c r="E112" s="42">
        <f t="shared" si="3"/>
        <v>0</v>
      </c>
      <c r="F112" s="43">
        <f t="shared" si="4"/>
        <v>0</v>
      </c>
    </row>
    <row r="113" spans="1:6" ht="37.200000000000003" customHeight="1" x14ac:dyDescent="0.3">
      <c r="A113" s="30" t="e">
        <f>DEMANDA!A117</f>
        <v>#REF!</v>
      </c>
      <c r="B113" s="31" t="e">
        <f>DEMANDA!B117</f>
        <v>#REF!</v>
      </c>
      <c r="C113" s="41" t="e">
        <f>_xlfn.XLOOKUP($B113,DEMANDA!$B113:$B362,DEMANDA!$C113:$C362,0)</f>
        <v>#REF!</v>
      </c>
      <c r="D113" s="40" t="s">
        <v>74</v>
      </c>
      <c r="E113" s="42">
        <f t="shared" si="3"/>
        <v>0</v>
      </c>
      <c r="F113" s="43">
        <f t="shared" si="4"/>
        <v>0</v>
      </c>
    </row>
    <row r="114" spans="1:6" ht="37.200000000000003" customHeight="1" x14ac:dyDescent="0.3">
      <c r="A114" s="30" t="e">
        <f>DEMANDA!A118</f>
        <v>#REF!</v>
      </c>
      <c r="B114" s="31" t="e">
        <f>DEMANDA!B118</f>
        <v>#REF!</v>
      </c>
      <c r="C114" s="41" t="e">
        <f>_xlfn.XLOOKUP($B114,DEMANDA!$B114:$B363,DEMANDA!$C114:$C363,0)</f>
        <v>#REF!</v>
      </c>
      <c r="D114" s="40" t="s">
        <v>74</v>
      </c>
      <c r="E114" s="42">
        <f t="shared" si="3"/>
        <v>0</v>
      </c>
      <c r="F114" s="43">
        <f t="shared" si="4"/>
        <v>0</v>
      </c>
    </row>
    <row r="115" spans="1:6" ht="37.200000000000003" customHeight="1" x14ac:dyDescent="0.3">
      <c r="A115" s="30" t="e">
        <f>DEMANDA!A119</f>
        <v>#REF!</v>
      </c>
      <c r="B115" s="31" t="e">
        <f>DEMANDA!B119</f>
        <v>#REF!</v>
      </c>
      <c r="C115" s="41" t="e">
        <f>_xlfn.XLOOKUP($B115,DEMANDA!$B115:$B364,DEMANDA!$C115:$C364,0)</f>
        <v>#REF!</v>
      </c>
      <c r="D115" s="40" t="s">
        <v>74</v>
      </c>
      <c r="E115" s="42">
        <f t="shared" si="3"/>
        <v>0</v>
      </c>
      <c r="F115" s="43">
        <f t="shared" si="4"/>
        <v>0</v>
      </c>
    </row>
    <row r="116" spans="1:6" ht="37.200000000000003" customHeight="1" x14ac:dyDescent="0.3">
      <c r="A116" s="30" t="e">
        <f>DEMANDA!A120</f>
        <v>#REF!</v>
      </c>
      <c r="B116" s="31" t="e">
        <f>DEMANDA!B120</f>
        <v>#REF!</v>
      </c>
      <c r="C116" s="41" t="e">
        <f>_xlfn.XLOOKUP($B116,DEMANDA!$B116:$B365,DEMANDA!$C116:$C365,0)</f>
        <v>#REF!</v>
      </c>
      <c r="D116" s="40" t="s">
        <v>74</v>
      </c>
      <c r="E116" s="42">
        <f t="shared" si="3"/>
        <v>0</v>
      </c>
      <c r="F116" s="43">
        <f t="shared" si="4"/>
        <v>0</v>
      </c>
    </row>
    <row r="117" spans="1:6" ht="37.200000000000003" customHeight="1" x14ac:dyDescent="0.3">
      <c r="A117" s="30" t="e">
        <f>DEMANDA!A121</f>
        <v>#REF!</v>
      </c>
      <c r="B117" s="31" t="e">
        <f>DEMANDA!B121</f>
        <v>#REF!</v>
      </c>
      <c r="C117" s="41" t="e">
        <f>_xlfn.XLOOKUP($B117,DEMANDA!$B117:$B366,DEMANDA!$C117:$C366,0)</f>
        <v>#REF!</v>
      </c>
      <c r="D117" s="40" t="s">
        <v>74</v>
      </c>
      <c r="E117" s="42">
        <f t="shared" si="3"/>
        <v>0</v>
      </c>
      <c r="F117" s="43">
        <f t="shared" si="4"/>
        <v>0</v>
      </c>
    </row>
    <row r="118" spans="1:6" ht="37.200000000000003" customHeight="1" x14ac:dyDescent="0.3">
      <c r="A118" s="30" t="e">
        <f>DEMANDA!A122</f>
        <v>#REF!</v>
      </c>
      <c r="B118" s="31" t="e">
        <f>DEMANDA!B122</f>
        <v>#REF!</v>
      </c>
      <c r="C118" s="41" t="e">
        <f>_xlfn.XLOOKUP($B118,DEMANDA!$B118:$B367,DEMANDA!$C118:$C367,0)</f>
        <v>#REF!</v>
      </c>
      <c r="D118" s="40" t="s">
        <v>74</v>
      </c>
      <c r="E118" s="42">
        <f t="shared" si="3"/>
        <v>0</v>
      </c>
      <c r="F118" s="43">
        <f t="shared" si="4"/>
        <v>0</v>
      </c>
    </row>
    <row r="119" spans="1:6" ht="37.200000000000003" customHeight="1" x14ac:dyDescent="0.3">
      <c r="A119" s="30" t="e">
        <f>DEMANDA!A123</f>
        <v>#REF!</v>
      </c>
      <c r="B119" s="31" t="e">
        <f>DEMANDA!B123</f>
        <v>#REF!</v>
      </c>
      <c r="C119" s="41" t="e">
        <f>_xlfn.XLOOKUP($B119,DEMANDA!$B119:$B368,DEMANDA!$C119:$C368,0)</f>
        <v>#REF!</v>
      </c>
      <c r="D119" s="40" t="s">
        <v>74</v>
      </c>
      <c r="E119" s="42">
        <f t="shared" si="3"/>
        <v>0</v>
      </c>
      <c r="F119" s="43">
        <f t="shared" si="4"/>
        <v>0</v>
      </c>
    </row>
    <row r="120" spans="1:6" ht="37.200000000000003" customHeight="1" x14ac:dyDescent="0.3">
      <c r="A120" s="30" t="e">
        <f>DEMANDA!A124</f>
        <v>#REF!</v>
      </c>
      <c r="B120" s="31" t="e">
        <f>DEMANDA!B124</f>
        <v>#REF!</v>
      </c>
      <c r="C120" s="41" t="e">
        <f>_xlfn.XLOOKUP($B120,DEMANDA!$B120:$B369,DEMANDA!$C120:$C369,0)</f>
        <v>#REF!</v>
      </c>
      <c r="D120" s="40" t="s">
        <v>74</v>
      </c>
      <c r="E120" s="42">
        <f t="shared" si="3"/>
        <v>0</v>
      </c>
      <c r="F120" s="43">
        <f t="shared" si="4"/>
        <v>0</v>
      </c>
    </row>
    <row r="121" spans="1:6" ht="37.200000000000003" customHeight="1" x14ac:dyDescent="0.3">
      <c r="A121" s="30" t="e">
        <f>DEMANDA!A125</f>
        <v>#REF!</v>
      </c>
      <c r="B121" s="31" t="e">
        <f>DEMANDA!B125</f>
        <v>#REF!</v>
      </c>
      <c r="C121" s="41" t="e">
        <f>_xlfn.XLOOKUP($B121,DEMANDA!$B121:$B370,DEMANDA!$C121:$C370,0)</f>
        <v>#REF!</v>
      </c>
      <c r="D121" s="40" t="s">
        <v>74</v>
      </c>
      <c r="E121" s="42">
        <f t="shared" si="3"/>
        <v>0</v>
      </c>
      <c r="F121" s="43">
        <f t="shared" si="4"/>
        <v>0</v>
      </c>
    </row>
    <row r="122" spans="1:6" ht="37.200000000000003" customHeight="1" x14ac:dyDescent="0.3">
      <c r="A122" s="30" t="e">
        <f>DEMANDA!A126</f>
        <v>#REF!</v>
      </c>
      <c r="B122" s="31" t="e">
        <f>DEMANDA!B126</f>
        <v>#REF!</v>
      </c>
      <c r="C122" s="41" t="e">
        <f>_xlfn.XLOOKUP($B122,DEMANDA!$B122:$B371,DEMANDA!$C122:$C371,0)</f>
        <v>#REF!</v>
      </c>
      <c r="D122" s="40" t="s">
        <v>74</v>
      </c>
      <c r="E122" s="42">
        <f t="shared" si="3"/>
        <v>0</v>
      </c>
      <c r="F122" s="43">
        <f t="shared" si="4"/>
        <v>0</v>
      </c>
    </row>
    <row r="123" spans="1:6" ht="37.200000000000003" customHeight="1" x14ac:dyDescent="0.3">
      <c r="A123" s="30" t="e">
        <f>DEMANDA!A127</f>
        <v>#REF!</v>
      </c>
      <c r="B123" s="31" t="e">
        <f>DEMANDA!B127</f>
        <v>#REF!</v>
      </c>
      <c r="C123" s="41" t="e">
        <f>_xlfn.XLOOKUP($B123,DEMANDA!$B123:$B372,DEMANDA!$C123:$C372,0)</f>
        <v>#REF!</v>
      </c>
      <c r="D123" s="40" t="s">
        <v>74</v>
      </c>
      <c r="E123" s="42">
        <f t="shared" si="3"/>
        <v>0</v>
      </c>
      <c r="F123" s="43">
        <f t="shared" si="4"/>
        <v>0</v>
      </c>
    </row>
    <row r="124" spans="1:6" ht="37.200000000000003" customHeight="1" x14ac:dyDescent="0.3">
      <c r="A124" s="30" t="e">
        <f>DEMANDA!A128</f>
        <v>#REF!</v>
      </c>
      <c r="B124" s="31" t="e">
        <f>DEMANDA!B128</f>
        <v>#REF!</v>
      </c>
      <c r="C124" s="41" t="e">
        <f>_xlfn.XLOOKUP($B124,DEMANDA!$B124:$B373,DEMANDA!$C124:$C373,0)</f>
        <v>#REF!</v>
      </c>
      <c r="D124" s="40" t="s">
        <v>74</v>
      </c>
      <c r="E124" s="42">
        <f t="shared" si="3"/>
        <v>0</v>
      </c>
      <c r="F124" s="43">
        <f t="shared" si="4"/>
        <v>0</v>
      </c>
    </row>
    <row r="125" spans="1:6" ht="37.200000000000003" customHeight="1" x14ac:dyDescent="0.3">
      <c r="A125" s="30" t="e">
        <f>DEMANDA!A129</f>
        <v>#REF!</v>
      </c>
      <c r="B125" s="31" t="e">
        <f>DEMANDA!B129</f>
        <v>#REF!</v>
      </c>
      <c r="C125" s="41" t="e">
        <f>_xlfn.XLOOKUP($B125,DEMANDA!$B125:$B374,DEMANDA!$C125:$C374,0)</f>
        <v>#REF!</v>
      </c>
      <c r="D125" s="40" t="s">
        <v>74</v>
      </c>
      <c r="E125" s="42">
        <f t="shared" si="3"/>
        <v>0</v>
      </c>
      <c r="F125" s="43">
        <f t="shared" si="4"/>
        <v>0</v>
      </c>
    </row>
    <row r="126" spans="1:6" ht="37.200000000000003" customHeight="1" x14ac:dyDescent="0.3">
      <c r="A126" s="30" t="e">
        <f>DEMANDA!A130</f>
        <v>#REF!</v>
      </c>
      <c r="B126" s="31" t="e">
        <f>DEMANDA!B130</f>
        <v>#REF!</v>
      </c>
      <c r="C126" s="41" t="e">
        <f>_xlfn.XLOOKUP($B126,DEMANDA!$B126:$B375,DEMANDA!$C126:$C375,0)</f>
        <v>#REF!</v>
      </c>
      <c r="D126" s="40" t="s">
        <v>74</v>
      </c>
      <c r="E126" s="42">
        <f t="shared" si="3"/>
        <v>0</v>
      </c>
      <c r="F126" s="43">
        <f t="shared" si="4"/>
        <v>0</v>
      </c>
    </row>
    <row r="127" spans="1:6" ht="37.200000000000003" customHeight="1" x14ac:dyDescent="0.3">
      <c r="A127" s="30" t="e">
        <f>DEMANDA!A131</f>
        <v>#REF!</v>
      </c>
      <c r="B127" s="31" t="e">
        <f>DEMANDA!B131</f>
        <v>#REF!</v>
      </c>
      <c r="C127" s="41" t="e">
        <f>_xlfn.XLOOKUP($B127,DEMANDA!$B127:$B376,DEMANDA!$C127:$C376,0)</f>
        <v>#REF!</v>
      </c>
      <c r="D127" s="40" t="s">
        <v>74</v>
      </c>
      <c r="E127" s="42">
        <f t="shared" si="3"/>
        <v>0</v>
      </c>
      <c r="F127" s="43">
        <f t="shared" si="4"/>
        <v>0</v>
      </c>
    </row>
    <row r="128" spans="1:6" ht="37.200000000000003" customHeight="1" x14ac:dyDescent="0.3">
      <c r="A128" s="30" t="e">
        <f>DEMANDA!A132</f>
        <v>#REF!</v>
      </c>
      <c r="B128" s="31" t="e">
        <f>DEMANDA!B132</f>
        <v>#REF!</v>
      </c>
      <c r="C128" s="41" t="e">
        <f>_xlfn.XLOOKUP($B128,DEMANDA!$B128:$B377,DEMANDA!$C128:$C377,0)</f>
        <v>#REF!</v>
      </c>
      <c r="D128" s="40" t="s">
        <v>74</v>
      </c>
      <c r="E128" s="42">
        <f t="shared" si="3"/>
        <v>0</v>
      </c>
      <c r="F128" s="43">
        <f t="shared" si="4"/>
        <v>0</v>
      </c>
    </row>
    <row r="129" spans="1:6" ht="37.200000000000003" customHeight="1" x14ac:dyDescent="0.3">
      <c r="A129" s="30" t="e">
        <f>DEMANDA!A133</f>
        <v>#REF!</v>
      </c>
      <c r="B129" s="31" t="e">
        <f>DEMANDA!B133</f>
        <v>#REF!</v>
      </c>
      <c r="C129" s="41" t="e">
        <f>_xlfn.XLOOKUP($B129,DEMANDA!$B129:$B378,DEMANDA!$C129:$C378,0)</f>
        <v>#REF!</v>
      </c>
      <c r="D129" s="40" t="s">
        <v>74</v>
      </c>
      <c r="E129" s="42">
        <f t="shared" si="3"/>
        <v>0</v>
      </c>
      <c r="F129" s="43">
        <f t="shared" si="4"/>
        <v>0</v>
      </c>
    </row>
    <row r="130" spans="1:6" ht="37.200000000000003" customHeight="1" x14ac:dyDescent="0.3">
      <c r="A130" s="30" t="e">
        <f>DEMANDA!A134</f>
        <v>#REF!</v>
      </c>
      <c r="B130" s="31" t="e">
        <f>DEMANDA!B134</f>
        <v>#REF!</v>
      </c>
      <c r="C130" s="41" t="e">
        <f>_xlfn.XLOOKUP($B130,DEMANDA!$B130:$B379,DEMANDA!$C130:$C379,0)</f>
        <v>#REF!</v>
      </c>
      <c r="D130" s="40" t="s">
        <v>74</v>
      </c>
      <c r="E130" s="42">
        <f t="shared" si="3"/>
        <v>0</v>
      </c>
      <c r="F130" s="43">
        <f t="shared" si="4"/>
        <v>0</v>
      </c>
    </row>
    <row r="131" spans="1:6" ht="37.200000000000003" customHeight="1" x14ac:dyDescent="0.3">
      <c r="A131" s="30" t="e">
        <f>DEMANDA!A135</f>
        <v>#REF!</v>
      </c>
      <c r="B131" s="31" t="e">
        <f>DEMANDA!B135</f>
        <v>#REF!</v>
      </c>
      <c r="C131" s="41" t="e">
        <f>_xlfn.XLOOKUP($B131,DEMANDA!$B131:$B380,DEMANDA!$C131:$C380,0)</f>
        <v>#REF!</v>
      </c>
      <c r="D131" s="40" t="s">
        <v>74</v>
      </c>
      <c r="E131" s="42">
        <f t="shared" si="3"/>
        <v>0</v>
      </c>
      <c r="F131" s="43">
        <f t="shared" si="4"/>
        <v>0</v>
      </c>
    </row>
    <row r="132" spans="1:6" ht="37.200000000000003" customHeight="1" x14ac:dyDescent="0.3">
      <c r="A132" s="30" t="e">
        <f>DEMANDA!A136</f>
        <v>#REF!</v>
      </c>
      <c r="B132" s="31" t="e">
        <f>DEMANDA!B136</f>
        <v>#REF!</v>
      </c>
      <c r="C132" s="41" t="e">
        <f>_xlfn.XLOOKUP($B132,DEMANDA!$B132:$B381,DEMANDA!$C132:$C381,0)</f>
        <v>#REF!</v>
      </c>
      <c r="D132" s="40" t="s">
        <v>74</v>
      </c>
      <c r="E132" s="42">
        <f t="shared" si="3"/>
        <v>0</v>
      </c>
      <c r="F132" s="43">
        <f t="shared" si="4"/>
        <v>0</v>
      </c>
    </row>
    <row r="133" spans="1:6" ht="37.200000000000003" customHeight="1" x14ac:dyDescent="0.3">
      <c r="A133" s="30" t="e">
        <f>DEMANDA!A137</f>
        <v>#REF!</v>
      </c>
      <c r="B133" s="31" t="e">
        <f>DEMANDA!B137</f>
        <v>#REF!</v>
      </c>
      <c r="C133" s="41" t="e">
        <f>_xlfn.XLOOKUP($B133,DEMANDA!$B133:$B382,DEMANDA!$C133:$C382,0)</f>
        <v>#REF!</v>
      </c>
      <c r="D133" s="40" t="s">
        <v>74</v>
      </c>
      <c r="E133" s="42">
        <f t="shared" si="3"/>
        <v>0</v>
      </c>
      <c r="F133" s="43">
        <f t="shared" si="4"/>
        <v>0</v>
      </c>
    </row>
    <row r="134" spans="1:6" ht="37.200000000000003" customHeight="1" x14ac:dyDescent="0.3">
      <c r="A134" s="30" t="e">
        <f>DEMANDA!A138</f>
        <v>#REF!</v>
      </c>
      <c r="B134" s="31" t="e">
        <f>DEMANDA!B138</f>
        <v>#REF!</v>
      </c>
      <c r="C134" s="41" t="e">
        <f>_xlfn.XLOOKUP($B134,DEMANDA!$B134:$B383,DEMANDA!$C134:$C383,0)</f>
        <v>#REF!</v>
      </c>
      <c r="D134" s="40" t="s">
        <v>74</v>
      </c>
      <c r="E134" s="42">
        <f t="shared" si="3"/>
        <v>0</v>
      </c>
      <c r="F134" s="43">
        <f t="shared" si="4"/>
        <v>0</v>
      </c>
    </row>
    <row r="135" spans="1:6" ht="37.200000000000003" customHeight="1" x14ac:dyDescent="0.3">
      <c r="A135" s="30" t="e">
        <f>DEMANDA!A139</f>
        <v>#REF!</v>
      </c>
      <c r="B135" s="31" t="e">
        <f>DEMANDA!B139</f>
        <v>#REF!</v>
      </c>
      <c r="C135" s="41" t="e">
        <f>_xlfn.XLOOKUP($B135,DEMANDA!$B135:$B384,DEMANDA!$C135:$C384,0)</f>
        <v>#REF!</v>
      </c>
      <c r="D135" s="40" t="s">
        <v>74</v>
      </c>
      <c r="E135" s="42">
        <f t="shared" si="3"/>
        <v>0</v>
      </c>
      <c r="F135" s="43">
        <f t="shared" si="4"/>
        <v>0</v>
      </c>
    </row>
    <row r="136" spans="1:6" ht="37.200000000000003" customHeight="1" x14ac:dyDescent="0.3">
      <c r="A136" s="30" t="e">
        <f>DEMANDA!A140</f>
        <v>#REF!</v>
      </c>
      <c r="B136" s="31" t="e">
        <f>DEMANDA!B140</f>
        <v>#REF!</v>
      </c>
      <c r="C136" s="41" t="e">
        <f>_xlfn.XLOOKUP($B136,DEMANDA!$B136:$B385,DEMANDA!$C136:$C385,0)</f>
        <v>#REF!</v>
      </c>
      <c r="D136" s="40" t="s">
        <v>74</v>
      </c>
      <c r="E136" s="42">
        <f t="shared" si="3"/>
        <v>0</v>
      </c>
      <c r="F136" s="43">
        <f t="shared" si="4"/>
        <v>0</v>
      </c>
    </row>
    <row r="137" spans="1:6" ht="37.200000000000003" customHeight="1" x14ac:dyDescent="0.3">
      <c r="A137" s="30" t="e">
        <f>DEMANDA!A141</f>
        <v>#REF!</v>
      </c>
      <c r="B137" s="31" t="e">
        <f>DEMANDA!B141</f>
        <v>#REF!</v>
      </c>
      <c r="C137" s="41" t="e">
        <f>_xlfn.XLOOKUP($B137,DEMANDA!$B137:$B386,DEMANDA!$C137:$C386,0)</f>
        <v>#REF!</v>
      </c>
      <c r="D137" s="40" t="s">
        <v>74</v>
      </c>
      <c r="E137" s="42">
        <f t="shared" si="3"/>
        <v>0</v>
      </c>
      <c r="F137" s="43">
        <f t="shared" si="4"/>
        <v>0</v>
      </c>
    </row>
    <row r="138" spans="1:6" ht="37.200000000000003" customHeight="1" x14ac:dyDescent="0.3">
      <c r="A138" s="30" t="e">
        <f>DEMANDA!A142</f>
        <v>#REF!</v>
      </c>
      <c r="B138" s="31" t="e">
        <f>DEMANDA!B142</f>
        <v>#REF!</v>
      </c>
      <c r="C138" s="41" t="e">
        <f>_xlfn.XLOOKUP($B138,DEMANDA!$B138:$B387,DEMANDA!$C138:$C387,0)</f>
        <v>#REF!</v>
      </c>
      <c r="D138" s="40" t="s">
        <v>74</v>
      </c>
      <c r="E138" s="42">
        <f t="shared" ref="E138:E201" si="5">IFERROR(D138/C138,0)</f>
        <v>0</v>
      </c>
      <c r="F138" s="43">
        <f t="shared" si="4"/>
        <v>0</v>
      </c>
    </row>
    <row r="139" spans="1:6" ht="37.200000000000003" customHeight="1" x14ac:dyDescent="0.3">
      <c r="A139" s="30" t="e">
        <f>DEMANDA!A143</f>
        <v>#REF!</v>
      </c>
      <c r="B139" s="31" t="e">
        <f>DEMANDA!B143</f>
        <v>#REF!</v>
      </c>
      <c r="C139" s="41" t="e">
        <f>_xlfn.XLOOKUP($B139,DEMANDA!$B139:$B388,DEMANDA!$C139:$C388,0)</f>
        <v>#REF!</v>
      </c>
      <c r="D139" s="40" t="s">
        <v>74</v>
      </c>
      <c r="E139" s="42">
        <f t="shared" si="5"/>
        <v>0</v>
      </c>
      <c r="F139" s="43">
        <f t="shared" si="4"/>
        <v>0</v>
      </c>
    </row>
    <row r="140" spans="1:6" ht="37.200000000000003" customHeight="1" x14ac:dyDescent="0.3">
      <c r="A140" s="30" t="e">
        <f>DEMANDA!A144</f>
        <v>#REF!</v>
      </c>
      <c r="B140" s="31" t="e">
        <f>DEMANDA!B144</f>
        <v>#REF!</v>
      </c>
      <c r="C140" s="41" t="e">
        <f>_xlfn.XLOOKUP($B140,DEMANDA!$B140:$B389,DEMANDA!$C140:$C389,0)</f>
        <v>#REF!</v>
      </c>
      <c r="D140" s="40" t="s">
        <v>74</v>
      </c>
      <c r="E140" s="42">
        <f t="shared" si="5"/>
        <v>0</v>
      </c>
      <c r="F140" s="43">
        <f t="shared" si="4"/>
        <v>0</v>
      </c>
    </row>
    <row r="141" spans="1:6" ht="37.200000000000003" customHeight="1" x14ac:dyDescent="0.3">
      <c r="A141" s="30" t="e">
        <f>DEMANDA!A145</f>
        <v>#REF!</v>
      </c>
      <c r="B141" s="31" t="e">
        <f>DEMANDA!B145</f>
        <v>#REF!</v>
      </c>
      <c r="C141" s="41" t="e">
        <f>_xlfn.XLOOKUP($B141,DEMANDA!$B141:$B390,DEMANDA!$C141:$C390,0)</f>
        <v>#REF!</v>
      </c>
      <c r="D141" s="40" t="s">
        <v>74</v>
      </c>
      <c r="E141" s="42">
        <f t="shared" si="5"/>
        <v>0</v>
      </c>
      <c r="F141" s="43">
        <f t="shared" si="4"/>
        <v>0</v>
      </c>
    </row>
    <row r="142" spans="1:6" ht="37.200000000000003" customHeight="1" x14ac:dyDescent="0.3">
      <c r="A142" s="30" t="e">
        <f>DEMANDA!A146</f>
        <v>#REF!</v>
      </c>
      <c r="B142" s="31" t="e">
        <f>DEMANDA!B146</f>
        <v>#REF!</v>
      </c>
      <c r="C142" s="41" t="e">
        <f>_xlfn.XLOOKUP($B142,DEMANDA!$B142:$B391,DEMANDA!$C142:$C391,0)</f>
        <v>#REF!</v>
      </c>
      <c r="D142" s="40" t="s">
        <v>74</v>
      </c>
      <c r="E142" s="42">
        <f t="shared" si="5"/>
        <v>0</v>
      </c>
      <c r="F142" s="43">
        <f t="shared" si="4"/>
        <v>0</v>
      </c>
    </row>
    <row r="143" spans="1:6" ht="37.200000000000003" customHeight="1" x14ac:dyDescent="0.3">
      <c r="A143" s="30" t="e">
        <f>DEMANDA!A147</f>
        <v>#REF!</v>
      </c>
      <c r="B143" s="31" t="e">
        <f>DEMANDA!B147</f>
        <v>#REF!</v>
      </c>
      <c r="C143" s="41" t="e">
        <f>_xlfn.XLOOKUP($B143,DEMANDA!$B143:$B392,DEMANDA!$C143:$C392,0)</f>
        <v>#REF!</v>
      </c>
      <c r="D143" s="40" t="s">
        <v>74</v>
      </c>
      <c r="E143" s="42">
        <f t="shared" si="5"/>
        <v>0</v>
      </c>
      <c r="F143" s="43">
        <f t="shared" si="4"/>
        <v>0</v>
      </c>
    </row>
    <row r="144" spans="1:6" ht="37.200000000000003" customHeight="1" x14ac:dyDescent="0.3">
      <c r="A144" s="30" t="e">
        <f>DEMANDA!A148</f>
        <v>#REF!</v>
      </c>
      <c r="B144" s="31" t="e">
        <f>DEMANDA!B148</f>
        <v>#REF!</v>
      </c>
      <c r="C144" s="41" t="e">
        <f>_xlfn.XLOOKUP($B144,DEMANDA!$B144:$B393,DEMANDA!$C144:$C393,0)</f>
        <v>#REF!</v>
      </c>
      <c r="D144" s="40" t="s">
        <v>74</v>
      </c>
      <c r="E144" s="42">
        <f t="shared" si="5"/>
        <v>0</v>
      </c>
      <c r="F144" s="43">
        <f t="shared" si="4"/>
        <v>0</v>
      </c>
    </row>
    <row r="145" spans="1:6" ht="37.200000000000003" customHeight="1" x14ac:dyDescent="0.3">
      <c r="A145" s="30" t="e">
        <f>DEMANDA!A149</f>
        <v>#REF!</v>
      </c>
      <c r="B145" s="31" t="e">
        <f>DEMANDA!B149</f>
        <v>#REF!</v>
      </c>
      <c r="C145" s="41" t="e">
        <f>_xlfn.XLOOKUP($B145,DEMANDA!$B145:$B394,DEMANDA!$C145:$C394,0)</f>
        <v>#REF!</v>
      </c>
      <c r="D145" s="40" t="s">
        <v>74</v>
      </c>
      <c r="E145" s="42">
        <f t="shared" si="5"/>
        <v>0</v>
      </c>
      <c r="F145" s="43">
        <f t="shared" si="4"/>
        <v>0</v>
      </c>
    </row>
    <row r="146" spans="1:6" ht="37.200000000000003" customHeight="1" x14ac:dyDescent="0.3">
      <c r="A146" s="30" t="e">
        <f>DEMANDA!A150</f>
        <v>#REF!</v>
      </c>
      <c r="B146" s="31" t="e">
        <f>DEMANDA!B150</f>
        <v>#REF!</v>
      </c>
      <c r="C146" s="41" t="e">
        <f>_xlfn.XLOOKUP($B146,DEMANDA!$B146:$B395,DEMANDA!$C146:$C395,0)</f>
        <v>#REF!</v>
      </c>
      <c r="D146" s="40" t="s">
        <v>74</v>
      </c>
      <c r="E146" s="42">
        <f t="shared" si="5"/>
        <v>0</v>
      </c>
      <c r="F146" s="43">
        <f t="shared" si="4"/>
        <v>0</v>
      </c>
    </row>
    <row r="147" spans="1:6" ht="37.200000000000003" customHeight="1" x14ac:dyDescent="0.3">
      <c r="A147" s="30" t="e">
        <f>DEMANDA!A151</f>
        <v>#REF!</v>
      </c>
      <c r="B147" s="31" t="e">
        <f>DEMANDA!B151</f>
        <v>#REF!</v>
      </c>
      <c r="C147" s="41" t="e">
        <f>_xlfn.XLOOKUP($B147,DEMANDA!$B147:$B396,DEMANDA!$C147:$C396,0)</f>
        <v>#REF!</v>
      </c>
      <c r="D147" s="40" t="s">
        <v>74</v>
      </c>
      <c r="E147" s="42">
        <f t="shared" si="5"/>
        <v>0</v>
      </c>
      <c r="F147" s="43">
        <f t="shared" si="4"/>
        <v>0</v>
      </c>
    </row>
    <row r="148" spans="1:6" ht="37.200000000000003" customHeight="1" x14ac:dyDescent="0.3">
      <c r="A148" s="30" t="e">
        <f>DEMANDA!A152</f>
        <v>#REF!</v>
      </c>
      <c r="B148" s="31" t="e">
        <f>DEMANDA!B152</f>
        <v>#REF!</v>
      </c>
      <c r="C148" s="41" t="e">
        <f>_xlfn.XLOOKUP($B148,DEMANDA!$B148:$B397,DEMANDA!$C148:$C397,0)</f>
        <v>#REF!</v>
      </c>
      <c r="D148" s="40" t="s">
        <v>74</v>
      </c>
      <c r="E148" s="42">
        <f t="shared" si="5"/>
        <v>0</v>
      </c>
      <c r="F148" s="43">
        <f t="shared" si="4"/>
        <v>0</v>
      </c>
    </row>
    <row r="149" spans="1:6" ht="37.200000000000003" customHeight="1" x14ac:dyDescent="0.3">
      <c r="A149" s="30" t="e">
        <f>DEMANDA!A153</f>
        <v>#REF!</v>
      </c>
      <c r="B149" s="31" t="e">
        <f>DEMANDA!B153</f>
        <v>#REF!</v>
      </c>
      <c r="C149" s="41" t="e">
        <f>_xlfn.XLOOKUP($B149,DEMANDA!$B149:$B398,DEMANDA!$C149:$C398,0)</f>
        <v>#REF!</v>
      </c>
      <c r="D149" s="40" t="s">
        <v>74</v>
      </c>
      <c r="E149" s="42">
        <f t="shared" si="5"/>
        <v>0</v>
      </c>
      <c r="F149" s="43">
        <f t="shared" si="4"/>
        <v>0</v>
      </c>
    </row>
    <row r="150" spans="1:6" ht="37.200000000000003" customHeight="1" x14ac:dyDescent="0.3">
      <c r="A150" s="30" t="e">
        <f>DEMANDA!A154</f>
        <v>#REF!</v>
      </c>
      <c r="B150" s="31" t="e">
        <f>DEMANDA!B154</f>
        <v>#REF!</v>
      </c>
      <c r="C150" s="41" t="e">
        <f>_xlfn.XLOOKUP($B150,DEMANDA!$B150:$B399,DEMANDA!$C150:$C399,0)</f>
        <v>#REF!</v>
      </c>
      <c r="D150" s="40" t="s">
        <v>74</v>
      </c>
      <c r="E150" s="42">
        <f t="shared" si="5"/>
        <v>0</v>
      </c>
      <c r="F150" s="43">
        <f t="shared" si="4"/>
        <v>0</v>
      </c>
    </row>
    <row r="151" spans="1:6" ht="37.200000000000003" customHeight="1" x14ac:dyDescent="0.3">
      <c r="A151" s="30" t="e">
        <f>DEMANDA!A155</f>
        <v>#REF!</v>
      </c>
      <c r="B151" s="31" t="e">
        <f>DEMANDA!B155</f>
        <v>#REF!</v>
      </c>
      <c r="C151" s="41" t="e">
        <f>_xlfn.XLOOKUP($B151,DEMANDA!$B151:$B400,DEMANDA!$C151:$C400,0)</f>
        <v>#REF!</v>
      </c>
      <c r="D151" s="40" t="s">
        <v>74</v>
      </c>
      <c r="E151" s="42">
        <f t="shared" si="5"/>
        <v>0</v>
      </c>
      <c r="F151" s="43">
        <f t="shared" si="4"/>
        <v>0</v>
      </c>
    </row>
    <row r="152" spans="1:6" ht="37.200000000000003" customHeight="1" x14ac:dyDescent="0.3">
      <c r="A152" s="30" t="e">
        <f>DEMANDA!A156</f>
        <v>#REF!</v>
      </c>
      <c r="B152" s="31" t="e">
        <f>DEMANDA!B156</f>
        <v>#REF!</v>
      </c>
      <c r="C152" s="41" t="e">
        <f>_xlfn.XLOOKUP($B152,DEMANDA!$B152:$B401,DEMANDA!$C152:$C401,0)</f>
        <v>#REF!</v>
      </c>
      <c r="D152" s="40" t="s">
        <v>74</v>
      </c>
      <c r="E152" s="42">
        <f t="shared" si="5"/>
        <v>0</v>
      </c>
      <c r="F152" s="43">
        <f t="shared" si="4"/>
        <v>0</v>
      </c>
    </row>
    <row r="153" spans="1:6" ht="37.200000000000003" customHeight="1" x14ac:dyDescent="0.3">
      <c r="A153" s="30" t="e">
        <f>DEMANDA!A157</f>
        <v>#REF!</v>
      </c>
      <c r="B153" s="31" t="e">
        <f>DEMANDA!B157</f>
        <v>#REF!</v>
      </c>
      <c r="C153" s="41" t="e">
        <f>_xlfn.XLOOKUP($B153,DEMANDA!$B153:$B402,DEMANDA!$C153:$C402,0)</f>
        <v>#REF!</v>
      </c>
      <c r="D153" s="40" t="s">
        <v>74</v>
      </c>
      <c r="E153" s="42">
        <f t="shared" si="5"/>
        <v>0</v>
      </c>
      <c r="F153" s="43">
        <f t="shared" ref="F153:F216" si="6">IF(E153=0,0,IF(E153 &lt;=0.01,5,15))</f>
        <v>0</v>
      </c>
    </row>
    <row r="154" spans="1:6" ht="37.200000000000003" customHeight="1" x14ac:dyDescent="0.3">
      <c r="A154" s="30" t="e">
        <f>DEMANDA!A158</f>
        <v>#REF!</v>
      </c>
      <c r="B154" s="31" t="e">
        <f>DEMANDA!B158</f>
        <v>#REF!</v>
      </c>
      <c r="C154" s="41" t="e">
        <f>_xlfn.XLOOKUP($B154,DEMANDA!$B154:$B403,DEMANDA!$C154:$C403,0)</f>
        <v>#REF!</v>
      </c>
      <c r="D154" s="40" t="s">
        <v>74</v>
      </c>
      <c r="E154" s="42">
        <f t="shared" si="5"/>
        <v>0</v>
      </c>
      <c r="F154" s="43">
        <f t="shared" si="6"/>
        <v>0</v>
      </c>
    </row>
    <row r="155" spans="1:6" ht="37.200000000000003" customHeight="1" x14ac:dyDescent="0.3">
      <c r="A155" s="30" t="e">
        <f>DEMANDA!A159</f>
        <v>#REF!</v>
      </c>
      <c r="B155" s="31" t="e">
        <f>DEMANDA!B159</f>
        <v>#REF!</v>
      </c>
      <c r="C155" s="41" t="e">
        <f>_xlfn.XLOOKUP($B155,DEMANDA!$B155:$B404,DEMANDA!$C155:$C404,0)</f>
        <v>#REF!</v>
      </c>
      <c r="D155" s="40" t="s">
        <v>74</v>
      </c>
      <c r="E155" s="42">
        <f t="shared" si="5"/>
        <v>0</v>
      </c>
      <c r="F155" s="43">
        <f t="shared" si="6"/>
        <v>0</v>
      </c>
    </row>
    <row r="156" spans="1:6" ht="37.200000000000003" customHeight="1" x14ac:dyDescent="0.3">
      <c r="A156" s="30" t="e">
        <f>DEMANDA!A160</f>
        <v>#REF!</v>
      </c>
      <c r="B156" s="31" t="e">
        <f>DEMANDA!B160</f>
        <v>#REF!</v>
      </c>
      <c r="C156" s="41" t="e">
        <f>_xlfn.XLOOKUP($B156,DEMANDA!$B156:$B405,DEMANDA!$C156:$C405,0)</f>
        <v>#REF!</v>
      </c>
      <c r="D156" s="40" t="s">
        <v>74</v>
      </c>
      <c r="E156" s="42">
        <f t="shared" si="5"/>
        <v>0</v>
      </c>
      <c r="F156" s="43">
        <f t="shared" si="6"/>
        <v>0</v>
      </c>
    </row>
    <row r="157" spans="1:6" ht="37.200000000000003" customHeight="1" x14ac:dyDescent="0.3">
      <c r="A157" s="30" t="e">
        <f>DEMANDA!A161</f>
        <v>#REF!</v>
      </c>
      <c r="B157" s="31" t="e">
        <f>DEMANDA!B161</f>
        <v>#REF!</v>
      </c>
      <c r="C157" s="41" t="e">
        <f>_xlfn.XLOOKUP($B157,DEMANDA!$B157:$B406,DEMANDA!$C157:$C406,0)</f>
        <v>#REF!</v>
      </c>
      <c r="D157" s="40" t="s">
        <v>74</v>
      </c>
      <c r="E157" s="42">
        <f t="shared" si="5"/>
        <v>0</v>
      </c>
      <c r="F157" s="43">
        <f t="shared" si="6"/>
        <v>0</v>
      </c>
    </row>
    <row r="158" spans="1:6" ht="37.200000000000003" customHeight="1" x14ac:dyDescent="0.3">
      <c r="A158" s="30" t="e">
        <f>DEMANDA!A162</f>
        <v>#REF!</v>
      </c>
      <c r="B158" s="31" t="e">
        <f>DEMANDA!B162</f>
        <v>#REF!</v>
      </c>
      <c r="C158" s="41" t="e">
        <f>_xlfn.XLOOKUP($B158,DEMANDA!$B158:$B407,DEMANDA!$C158:$C407,0)</f>
        <v>#REF!</v>
      </c>
      <c r="D158" s="40" t="s">
        <v>74</v>
      </c>
      <c r="E158" s="42">
        <f t="shared" si="5"/>
        <v>0</v>
      </c>
      <c r="F158" s="43">
        <f t="shared" si="6"/>
        <v>0</v>
      </c>
    </row>
    <row r="159" spans="1:6" ht="37.200000000000003" customHeight="1" x14ac:dyDescent="0.3">
      <c r="A159" s="30" t="e">
        <f>DEMANDA!A163</f>
        <v>#REF!</v>
      </c>
      <c r="B159" s="31" t="e">
        <f>DEMANDA!B163</f>
        <v>#REF!</v>
      </c>
      <c r="C159" s="41" t="e">
        <f>_xlfn.XLOOKUP($B159,DEMANDA!$B159:$B408,DEMANDA!$C159:$C408,0)</f>
        <v>#REF!</v>
      </c>
      <c r="D159" s="40" t="s">
        <v>74</v>
      </c>
      <c r="E159" s="42">
        <f t="shared" si="5"/>
        <v>0</v>
      </c>
      <c r="F159" s="43">
        <f t="shared" si="6"/>
        <v>0</v>
      </c>
    </row>
    <row r="160" spans="1:6" ht="37.200000000000003" customHeight="1" x14ac:dyDescent="0.3">
      <c r="A160" s="30" t="e">
        <f>DEMANDA!A164</f>
        <v>#REF!</v>
      </c>
      <c r="B160" s="31" t="e">
        <f>DEMANDA!B164</f>
        <v>#REF!</v>
      </c>
      <c r="C160" s="41" t="e">
        <f>_xlfn.XLOOKUP($B160,DEMANDA!$B160:$B409,DEMANDA!$C160:$C409,0)</f>
        <v>#REF!</v>
      </c>
      <c r="D160" s="40" t="s">
        <v>74</v>
      </c>
      <c r="E160" s="42">
        <f t="shared" si="5"/>
        <v>0</v>
      </c>
      <c r="F160" s="43">
        <f t="shared" si="6"/>
        <v>0</v>
      </c>
    </row>
    <row r="161" spans="1:6" ht="37.200000000000003" customHeight="1" x14ac:dyDescent="0.3">
      <c r="A161" s="30" t="e">
        <f>DEMANDA!A165</f>
        <v>#REF!</v>
      </c>
      <c r="B161" s="31" t="e">
        <f>DEMANDA!B165</f>
        <v>#REF!</v>
      </c>
      <c r="C161" s="41" t="e">
        <f>_xlfn.XLOOKUP($B161,DEMANDA!$B161:$B410,DEMANDA!$C161:$C410,0)</f>
        <v>#REF!</v>
      </c>
      <c r="D161" s="40" t="s">
        <v>74</v>
      </c>
      <c r="E161" s="42">
        <f t="shared" si="5"/>
        <v>0</v>
      </c>
      <c r="F161" s="43">
        <f t="shared" si="6"/>
        <v>0</v>
      </c>
    </row>
    <row r="162" spans="1:6" ht="37.200000000000003" customHeight="1" x14ac:dyDescent="0.3">
      <c r="A162" s="30" t="e">
        <f>DEMANDA!A166</f>
        <v>#REF!</v>
      </c>
      <c r="B162" s="31" t="e">
        <f>DEMANDA!B166</f>
        <v>#REF!</v>
      </c>
      <c r="C162" s="41" t="e">
        <f>_xlfn.XLOOKUP($B162,DEMANDA!$B162:$B411,DEMANDA!$C162:$C411,0)</f>
        <v>#REF!</v>
      </c>
      <c r="D162" s="40" t="s">
        <v>74</v>
      </c>
      <c r="E162" s="42">
        <f t="shared" si="5"/>
        <v>0</v>
      </c>
      <c r="F162" s="43">
        <f t="shared" si="6"/>
        <v>0</v>
      </c>
    </row>
    <row r="163" spans="1:6" ht="37.200000000000003" customHeight="1" x14ac:dyDescent="0.3">
      <c r="A163" s="30" t="e">
        <f>DEMANDA!A167</f>
        <v>#REF!</v>
      </c>
      <c r="B163" s="31" t="e">
        <f>DEMANDA!B167</f>
        <v>#REF!</v>
      </c>
      <c r="C163" s="41" t="e">
        <f>_xlfn.XLOOKUP($B163,DEMANDA!$B163:$B412,DEMANDA!$C163:$C412,0)</f>
        <v>#REF!</v>
      </c>
      <c r="D163" s="40" t="s">
        <v>74</v>
      </c>
      <c r="E163" s="42">
        <f t="shared" si="5"/>
        <v>0</v>
      </c>
      <c r="F163" s="43">
        <f t="shared" si="6"/>
        <v>0</v>
      </c>
    </row>
    <row r="164" spans="1:6" ht="37.200000000000003" customHeight="1" x14ac:dyDescent="0.3">
      <c r="A164" s="30" t="e">
        <f>DEMANDA!A168</f>
        <v>#REF!</v>
      </c>
      <c r="B164" s="31" t="e">
        <f>DEMANDA!B168</f>
        <v>#REF!</v>
      </c>
      <c r="C164" s="41" t="e">
        <f>_xlfn.XLOOKUP($B164,DEMANDA!$B164:$B413,DEMANDA!$C164:$C413,0)</f>
        <v>#REF!</v>
      </c>
      <c r="D164" s="40" t="s">
        <v>74</v>
      </c>
      <c r="E164" s="42">
        <f t="shared" si="5"/>
        <v>0</v>
      </c>
      <c r="F164" s="43">
        <f t="shared" si="6"/>
        <v>0</v>
      </c>
    </row>
    <row r="165" spans="1:6" ht="37.200000000000003" customHeight="1" x14ac:dyDescent="0.3">
      <c r="A165" s="30" t="e">
        <f>DEMANDA!A169</f>
        <v>#REF!</v>
      </c>
      <c r="B165" s="31" t="e">
        <f>DEMANDA!B169</f>
        <v>#REF!</v>
      </c>
      <c r="C165" s="41" t="e">
        <f>_xlfn.XLOOKUP($B165,DEMANDA!$B165:$B414,DEMANDA!$C165:$C414,0)</f>
        <v>#REF!</v>
      </c>
      <c r="D165" s="40" t="s">
        <v>74</v>
      </c>
      <c r="E165" s="42">
        <f t="shared" si="5"/>
        <v>0</v>
      </c>
      <c r="F165" s="43">
        <f t="shared" si="6"/>
        <v>0</v>
      </c>
    </row>
    <row r="166" spans="1:6" ht="37.200000000000003" customHeight="1" x14ac:dyDescent="0.3">
      <c r="A166" s="30" t="e">
        <f>DEMANDA!A170</f>
        <v>#REF!</v>
      </c>
      <c r="B166" s="31" t="e">
        <f>DEMANDA!B170</f>
        <v>#REF!</v>
      </c>
      <c r="C166" s="41" t="e">
        <f>_xlfn.XLOOKUP($B166,DEMANDA!$B166:$B415,DEMANDA!$C166:$C415,0)</f>
        <v>#REF!</v>
      </c>
      <c r="D166" s="40" t="s">
        <v>74</v>
      </c>
      <c r="E166" s="42">
        <f t="shared" si="5"/>
        <v>0</v>
      </c>
      <c r="F166" s="43">
        <f t="shared" si="6"/>
        <v>0</v>
      </c>
    </row>
    <row r="167" spans="1:6" ht="37.200000000000003" customHeight="1" x14ac:dyDescent="0.3">
      <c r="A167" s="30" t="e">
        <f>DEMANDA!A171</f>
        <v>#REF!</v>
      </c>
      <c r="B167" s="31" t="e">
        <f>DEMANDA!B171</f>
        <v>#REF!</v>
      </c>
      <c r="C167" s="41" t="e">
        <f>_xlfn.XLOOKUP($B167,DEMANDA!$B167:$B416,DEMANDA!$C167:$C416,0)</f>
        <v>#REF!</v>
      </c>
      <c r="D167" s="40" t="s">
        <v>74</v>
      </c>
      <c r="E167" s="42">
        <f t="shared" si="5"/>
        <v>0</v>
      </c>
      <c r="F167" s="43">
        <f t="shared" si="6"/>
        <v>0</v>
      </c>
    </row>
    <row r="168" spans="1:6" ht="37.200000000000003" customHeight="1" x14ac:dyDescent="0.3">
      <c r="A168" s="30" t="e">
        <f>DEMANDA!A172</f>
        <v>#REF!</v>
      </c>
      <c r="B168" s="31" t="e">
        <f>DEMANDA!B172</f>
        <v>#REF!</v>
      </c>
      <c r="C168" s="41" t="e">
        <f>_xlfn.XLOOKUP($B168,DEMANDA!$B168:$B417,DEMANDA!$C168:$C417,0)</f>
        <v>#REF!</v>
      </c>
      <c r="D168" s="40" t="s">
        <v>74</v>
      </c>
      <c r="E168" s="42">
        <f t="shared" si="5"/>
        <v>0</v>
      </c>
      <c r="F168" s="43">
        <f t="shared" si="6"/>
        <v>0</v>
      </c>
    </row>
    <row r="169" spans="1:6" ht="37.200000000000003" customHeight="1" x14ac:dyDescent="0.3">
      <c r="A169" s="30" t="e">
        <f>DEMANDA!A173</f>
        <v>#REF!</v>
      </c>
      <c r="B169" s="31" t="e">
        <f>DEMANDA!B173</f>
        <v>#REF!</v>
      </c>
      <c r="C169" s="41" t="e">
        <f>_xlfn.XLOOKUP($B169,DEMANDA!$B169:$B418,DEMANDA!$C169:$C418,0)</f>
        <v>#REF!</v>
      </c>
      <c r="D169" s="40" t="s">
        <v>74</v>
      </c>
      <c r="E169" s="42">
        <f t="shared" si="5"/>
        <v>0</v>
      </c>
      <c r="F169" s="43">
        <f t="shared" si="6"/>
        <v>0</v>
      </c>
    </row>
    <row r="170" spans="1:6" ht="37.200000000000003" customHeight="1" x14ac:dyDescent="0.3">
      <c r="A170" s="30" t="e">
        <f>DEMANDA!A174</f>
        <v>#REF!</v>
      </c>
      <c r="B170" s="31" t="e">
        <f>DEMANDA!B174</f>
        <v>#REF!</v>
      </c>
      <c r="C170" s="41" t="e">
        <f>_xlfn.XLOOKUP($B170,DEMANDA!$B170:$B419,DEMANDA!$C170:$C419,0)</f>
        <v>#REF!</v>
      </c>
      <c r="D170" s="40" t="s">
        <v>74</v>
      </c>
      <c r="E170" s="42">
        <f t="shared" si="5"/>
        <v>0</v>
      </c>
      <c r="F170" s="43">
        <f t="shared" si="6"/>
        <v>0</v>
      </c>
    </row>
    <row r="171" spans="1:6" ht="37.200000000000003" customHeight="1" x14ac:dyDescent="0.3">
      <c r="A171" s="30" t="e">
        <f>DEMANDA!A175</f>
        <v>#REF!</v>
      </c>
      <c r="B171" s="31" t="e">
        <f>DEMANDA!B175</f>
        <v>#REF!</v>
      </c>
      <c r="C171" s="41" t="e">
        <f>_xlfn.XLOOKUP($B171,DEMANDA!$B171:$B420,DEMANDA!$C171:$C420,0)</f>
        <v>#REF!</v>
      </c>
      <c r="D171" s="40" t="s">
        <v>74</v>
      </c>
      <c r="E171" s="42">
        <f t="shared" si="5"/>
        <v>0</v>
      </c>
      <c r="F171" s="43">
        <f t="shared" si="6"/>
        <v>0</v>
      </c>
    </row>
    <row r="172" spans="1:6" ht="37.200000000000003" customHeight="1" x14ac:dyDescent="0.3">
      <c r="A172" s="30" t="e">
        <f>DEMANDA!A176</f>
        <v>#REF!</v>
      </c>
      <c r="B172" s="31" t="e">
        <f>DEMANDA!B176</f>
        <v>#REF!</v>
      </c>
      <c r="C172" s="41" t="e">
        <f>_xlfn.XLOOKUP($B172,DEMANDA!$B172:$B421,DEMANDA!$C172:$C421,0)</f>
        <v>#REF!</v>
      </c>
      <c r="D172" s="40" t="s">
        <v>74</v>
      </c>
      <c r="E172" s="42">
        <f t="shared" si="5"/>
        <v>0</v>
      </c>
      <c r="F172" s="43">
        <f t="shared" si="6"/>
        <v>0</v>
      </c>
    </row>
    <row r="173" spans="1:6" ht="37.200000000000003" customHeight="1" x14ac:dyDescent="0.3">
      <c r="A173" s="30" t="e">
        <f>DEMANDA!A177</f>
        <v>#REF!</v>
      </c>
      <c r="B173" s="31" t="e">
        <f>DEMANDA!B177</f>
        <v>#REF!</v>
      </c>
      <c r="C173" s="41" t="e">
        <f>_xlfn.XLOOKUP($B173,DEMANDA!$B173:$B422,DEMANDA!$C173:$C422,0)</f>
        <v>#REF!</v>
      </c>
      <c r="D173" s="40" t="s">
        <v>74</v>
      </c>
      <c r="E173" s="42">
        <f t="shared" si="5"/>
        <v>0</v>
      </c>
      <c r="F173" s="43">
        <f t="shared" si="6"/>
        <v>0</v>
      </c>
    </row>
    <row r="174" spans="1:6" ht="37.200000000000003" customHeight="1" x14ac:dyDescent="0.3">
      <c r="A174" s="30" t="e">
        <f>DEMANDA!A178</f>
        <v>#REF!</v>
      </c>
      <c r="B174" s="31" t="e">
        <f>DEMANDA!B178</f>
        <v>#REF!</v>
      </c>
      <c r="C174" s="41" t="e">
        <f>_xlfn.XLOOKUP($B174,DEMANDA!$B174:$B423,DEMANDA!$C174:$C423,0)</f>
        <v>#REF!</v>
      </c>
      <c r="D174" s="40" t="s">
        <v>74</v>
      </c>
      <c r="E174" s="42">
        <f t="shared" si="5"/>
        <v>0</v>
      </c>
      <c r="F174" s="43">
        <f t="shared" si="6"/>
        <v>0</v>
      </c>
    </row>
    <row r="175" spans="1:6" ht="37.200000000000003" customHeight="1" x14ac:dyDescent="0.3">
      <c r="A175" s="30" t="e">
        <f>DEMANDA!A179</f>
        <v>#REF!</v>
      </c>
      <c r="B175" s="31" t="e">
        <f>DEMANDA!B179</f>
        <v>#REF!</v>
      </c>
      <c r="C175" s="41" t="e">
        <f>_xlfn.XLOOKUP($B175,DEMANDA!$B175:$B424,DEMANDA!$C175:$C424,0)</f>
        <v>#REF!</v>
      </c>
      <c r="D175" s="40" t="s">
        <v>74</v>
      </c>
      <c r="E175" s="42">
        <f t="shared" si="5"/>
        <v>0</v>
      </c>
      <c r="F175" s="43">
        <f t="shared" si="6"/>
        <v>0</v>
      </c>
    </row>
    <row r="176" spans="1:6" ht="37.200000000000003" customHeight="1" x14ac:dyDescent="0.3">
      <c r="A176" s="30" t="e">
        <f>DEMANDA!A180</f>
        <v>#REF!</v>
      </c>
      <c r="B176" s="31" t="e">
        <f>DEMANDA!B180</f>
        <v>#REF!</v>
      </c>
      <c r="C176" s="41" t="e">
        <f>_xlfn.XLOOKUP($B176,DEMANDA!$B176:$B425,DEMANDA!$C176:$C425,0)</f>
        <v>#REF!</v>
      </c>
      <c r="D176" s="40" t="s">
        <v>74</v>
      </c>
      <c r="E176" s="42">
        <f t="shared" si="5"/>
        <v>0</v>
      </c>
      <c r="F176" s="43">
        <f t="shared" si="6"/>
        <v>0</v>
      </c>
    </row>
    <row r="177" spans="1:6" ht="37.200000000000003" customHeight="1" x14ac:dyDescent="0.3">
      <c r="A177" s="30" t="e">
        <f>DEMANDA!A181</f>
        <v>#REF!</v>
      </c>
      <c r="B177" s="31" t="e">
        <f>DEMANDA!B181</f>
        <v>#REF!</v>
      </c>
      <c r="C177" s="41" t="e">
        <f>_xlfn.XLOOKUP($B177,DEMANDA!$B177:$B426,DEMANDA!$C177:$C426,0)</f>
        <v>#REF!</v>
      </c>
      <c r="D177" s="40" t="s">
        <v>74</v>
      </c>
      <c r="E177" s="42">
        <f t="shared" si="5"/>
        <v>0</v>
      </c>
      <c r="F177" s="43">
        <f t="shared" si="6"/>
        <v>0</v>
      </c>
    </row>
    <row r="178" spans="1:6" ht="37.200000000000003" customHeight="1" x14ac:dyDescent="0.3">
      <c r="A178" s="30" t="e">
        <f>DEMANDA!A182</f>
        <v>#REF!</v>
      </c>
      <c r="B178" s="31" t="e">
        <f>DEMANDA!B182</f>
        <v>#REF!</v>
      </c>
      <c r="C178" s="41" t="e">
        <f>_xlfn.XLOOKUP($B178,DEMANDA!$B178:$B427,DEMANDA!$C178:$C427,0)</f>
        <v>#REF!</v>
      </c>
      <c r="D178" s="40" t="s">
        <v>74</v>
      </c>
      <c r="E178" s="42">
        <f t="shared" si="5"/>
        <v>0</v>
      </c>
      <c r="F178" s="43">
        <f t="shared" si="6"/>
        <v>0</v>
      </c>
    </row>
    <row r="179" spans="1:6" ht="37.200000000000003" customHeight="1" x14ac:dyDescent="0.3">
      <c r="A179" s="30" t="e">
        <f>DEMANDA!A183</f>
        <v>#REF!</v>
      </c>
      <c r="B179" s="31" t="e">
        <f>DEMANDA!B183</f>
        <v>#REF!</v>
      </c>
      <c r="C179" s="41" t="e">
        <f>_xlfn.XLOOKUP($B179,DEMANDA!$B179:$B428,DEMANDA!$C179:$C428,0)</f>
        <v>#REF!</v>
      </c>
      <c r="D179" s="40" t="s">
        <v>74</v>
      </c>
      <c r="E179" s="42">
        <f t="shared" si="5"/>
        <v>0</v>
      </c>
      <c r="F179" s="43">
        <f t="shared" si="6"/>
        <v>0</v>
      </c>
    </row>
    <row r="180" spans="1:6" ht="37.200000000000003" customHeight="1" x14ac:dyDescent="0.3">
      <c r="A180" s="30" t="e">
        <f>DEMANDA!A184</f>
        <v>#REF!</v>
      </c>
      <c r="B180" s="31" t="e">
        <f>DEMANDA!B184</f>
        <v>#REF!</v>
      </c>
      <c r="C180" s="41" t="e">
        <f>_xlfn.XLOOKUP($B180,DEMANDA!$B180:$B429,DEMANDA!$C180:$C429,0)</f>
        <v>#REF!</v>
      </c>
      <c r="D180" s="40" t="s">
        <v>74</v>
      </c>
      <c r="E180" s="42">
        <f t="shared" si="5"/>
        <v>0</v>
      </c>
      <c r="F180" s="43">
        <f t="shared" si="6"/>
        <v>0</v>
      </c>
    </row>
    <row r="181" spans="1:6" ht="37.200000000000003" customHeight="1" x14ac:dyDescent="0.3">
      <c r="A181" s="30" t="e">
        <f>DEMANDA!A185</f>
        <v>#REF!</v>
      </c>
      <c r="B181" s="31" t="e">
        <f>DEMANDA!B185</f>
        <v>#REF!</v>
      </c>
      <c r="C181" s="41" t="e">
        <f>_xlfn.XLOOKUP($B181,DEMANDA!$B181:$B430,DEMANDA!$C181:$C430,0)</f>
        <v>#REF!</v>
      </c>
      <c r="D181" s="40" t="s">
        <v>74</v>
      </c>
      <c r="E181" s="42">
        <f t="shared" si="5"/>
        <v>0</v>
      </c>
      <c r="F181" s="43">
        <f t="shared" si="6"/>
        <v>0</v>
      </c>
    </row>
    <row r="182" spans="1:6" ht="37.200000000000003" customHeight="1" x14ac:dyDescent="0.3">
      <c r="A182" s="30" t="e">
        <f>DEMANDA!A186</f>
        <v>#REF!</v>
      </c>
      <c r="B182" s="31" t="e">
        <f>DEMANDA!B186</f>
        <v>#REF!</v>
      </c>
      <c r="C182" s="41" t="e">
        <f>_xlfn.XLOOKUP($B182,DEMANDA!$B182:$B431,DEMANDA!$C182:$C431,0)</f>
        <v>#REF!</v>
      </c>
      <c r="D182" s="40" t="s">
        <v>74</v>
      </c>
      <c r="E182" s="42">
        <f t="shared" si="5"/>
        <v>0</v>
      </c>
      <c r="F182" s="43">
        <f t="shared" si="6"/>
        <v>0</v>
      </c>
    </row>
    <row r="183" spans="1:6" ht="37.200000000000003" customHeight="1" x14ac:dyDescent="0.3">
      <c r="A183" s="30" t="e">
        <f>DEMANDA!A187</f>
        <v>#REF!</v>
      </c>
      <c r="B183" s="31" t="e">
        <f>DEMANDA!B187</f>
        <v>#REF!</v>
      </c>
      <c r="C183" s="41" t="e">
        <f>_xlfn.XLOOKUP($B183,DEMANDA!$B183:$B432,DEMANDA!$C183:$C432,0)</f>
        <v>#REF!</v>
      </c>
      <c r="D183" s="40" t="s">
        <v>74</v>
      </c>
      <c r="E183" s="42">
        <f t="shared" si="5"/>
        <v>0</v>
      </c>
      <c r="F183" s="43">
        <f t="shared" si="6"/>
        <v>0</v>
      </c>
    </row>
    <row r="184" spans="1:6" ht="37.200000000000003" customHeight="1" x14ac:dyDescent="0.3">
      <c r="A184" s="30" t="e">
        <f>DEMANDA!A188</f>
        <v>#REF!</v>
      </c>
      <c r="B184" s="31" t="e">
        <f>DEMANDA!B188</f>
        <v>#REF!</v>
      </c>
      <c r="C184" s="41" t="e">
        <f>_xlfn.XLOOKUP($B184,DEMANDA!$B184:$B433,DEMANDA!$C184:$C433,0)</f>
        <v>#REF!</v>
      </c>
      <c r="D184" s="40" t="s">
        <v>74</v>
      </c>
      <c r="E184" s="42">
        <f t="shared" si="5"/>
        <v>0</v>
      </c>
      <c r="F184" s="43">
        <f t="shared" si="6"/>
        <v>0</v>
      </c>
    </row>
    <row r="185" spans="1:6" ht="37.200000000000003" customHeight="1" x14ac:dyDescent="0.3">
      <c r="A185" s="30" t="e">
        <f>DEMANDA!A189</f>
        <v>#REF!</v>
      </c>
      <c r="B185" s="31" t="e">
        <f>DEMANDA!B189</f>
        <v>#REF!</v>
      </c>
      <c r="C185" s="41" t="e">
        <f>_xlfn.XLOOKUP($B185,DEMANDA!$B185:$B434,DEMANDA!$C185:$C434,0)</f>
        <v>#REF!</v>
      </c>
      <c r="D185" s="40" t="s">
        <v>74</v>
      </c>
      <c r="E185" s="42">
        <f t="shared" si="5"/>
        <v>0</v>
      </c>
      <c r="F185" s="43">
        <f t="shared" si="6"/>
        <v>0</v>
      </c>
    </row>
    <row r="186" spans="1:6" ht="37.200000000000003" customHeight="1" x14ac:dyDescent="0.3">
      <c r="A186" s="30" t="e">
        <f>DEMANDA!A190</f>
        <v>#REF!</v>
      </c>
      <c r="B186" s="31" t="e">
        <f>DEMANDA!B190</f>
        <v>#REF!</v>
      </c>
      <c r="C186" s="41" t="e">
        <f>_xlfn.XLOOKUP($B186,DEMANDA!$B186:$B435,DEMANDA!$C186:$C435,0)</f>
        <v>#REF!</v>
      </c>
      <c r="D186" s="40" t="s">
        <v>74</v>
      </c>
      <c r="E186" s="42">
        <f t="shared" si="5"/>
        <v>0</v>
      </c>
      <c r="F186" s="43">
        <f t="shared" si="6"/>
        <v>0</v>
      </c>
    </row>
    <row r="187" spans="1:6" ht="37.200000000000003" customHeight="1" x14ac:dyDescent="0.3">
      <c r="A187" s="30" t="e">
        <f>DEMANDA!A191</f>
        <v>#REF!</v>
      </c>
      <c r="B187" s="31" t="e">
        <f>DEMANDA!B191</f>
        <v>#REF!</v>
      </c>
      <c r="C187" s="41" t="e">
        <f>_xlfn.XLOOKUP($B187,DEMANDA!$B187:$B436,DEMANDA!$C187:$C436,0)</f>
        <v>#REF!</v>
      </c>
      <c r="D187" s="40" t="s">
        <v>74</v>
      </c>
      <c r="E187" s="42">
        <f t="shared" si="5"/>
        <v>0</v>
      </c>
      <c r="F187" s="43">
        <f t="shared" si="6"/>
        <v>0</v>
      </c>
    </row>
    <row r="188" spans="1:6" ht="37.200000000000003" customHeight="1" x14ac:dyDescent="0.3">
      <c r="A188" s="30" t="e">
        <f>DEMANDA!A192</f>
        <v>#REF!</v>
      </c>
      <c r="B188" s="31" t="e">
        <f>DEMANDA!B192</f>
        <v>#REF!</v>
      </c>
      <c r="C188" s="41" t="e">
        <f>_xlfn.XLOOKUP($B188,DEMANDA!$B188:$B437,DEMANDA!$C188:$C437,0)</f>
        <v>#REF!</v>
      </c>
      <c r="D188" s="40" t="s">
        <v>74</v>
      </c>
      <c r="E188" s="42">
        <f t="shared" si="5"/>
        <v>0</v>
      </c>
      <c r="F188" s="43">
        <f t="shared" si="6"/>
        <v>0</v>
      </c>
    </row>
    <row r="189" spans="1:6" ht="37.200000000000003" customHeight="1" x14ac:dyDescent="0.3">
      <c r="A189" s="30" t="e">
        <f>DEMANDA!A193</f>
        <v>#REF!</v>
      </c>
      <c r="B189" s="31" t="e">
        <f>DEMANDA!B193</f>
        <v>#REF!</v>
      </c>
      <c r="C189" s="41" t="e">
        <f>_xlfn.XLOOKUP($B189,DEMANDA!$B189:$B438,DEMANDA!$C189:$C438,0)</f>
        <v>#REF!</v>
      </c>
      <c r="D189" s="40" t="s">
        <v>74</v>
      </c>
      <c r="E189" s="42">
        <f t="shared" si="5"/>
        <v>0</v>
      </c>
      <c r="F189" s="43">
        <f t="shared" si="6"/>
        <v>0</v>
      </c>
    </row>
    <row r="190" spans="1:6" ht="37.200000000000003" customHeight="1" x14ac:dyDescent="0.3">
      <c r="A190" s="30" t="e">
        <f>DEMANDA!A194</f>
        <v>#REF!</v>
      </c>
      <c r="B190" s="31" t="e">
        <f>DEMANDA!B194</f>
        <v>#REF!</v>
      </c>
      <c r="C190" s="41" t="e">
        <f>_xlfn.XLOOKUP($B190,DEMANDA!$B190:$B439,DEMANDA!$C190:$C439,0)</f>
        <v>#REF!</v>
      </c>
      <c r="D190" s="40" t="s">
        <v>74</v>
      </c>
      <c r="E190" s="42">
        <f t="shared" si="5"/>
        <v>0</v>
      </c>
      <c r="F190" s="43">
        <f t="shared" si="6"/>
        <v>0</v>
      </c>
    </row>
    <row r="191" spans="1:6" ht="37.200000000000003" customHeight="1" x14ac:dyDescent="0.3">
      <c r="A191" s="30" t="e">
        <f>DEMANDA!A195</f>
        <v>#REF!</v>
      </c>
      <c r="B191" s="31" t="e">
        <f>DEMANDA!B195</f>
        <v>#REF!</v>
      </c>
      <c r="C191" s="41" t="e">
        <f>_xlfn.XLOOKUP($B191,DEMANDA!$B191:$B440,DEMANDA!$C191:$C440,0)</f>
        <v>#REF!</v>
      </c>
      <c r="D191" s="40" t="s">
        <v>74</v>
      </c>
      <c r="E191" s="42">
        <f t="shared" si="5"/>
        <v>0</v>
      </c>
      <c r="F191" s="43">
        <f t="shared" si="6"/>
        <v>0</v>
      </c>
    </row>
    <row r="192" spans="1:6" ht="37.200000000000003" customHeight="1" x14ac:dyDescent="0.3">
      <c r="A192" s="30" t="e">
        <f>DEMANDA!A196</f>
        <v>#REF!</v>
      </c>
      <c r="B192" s="31" t="e">
        <f>DEMANDA!B196</f>
        <v>#REF!</v>
      </c>
      <c r="C192" s="41" t="e">
        <f>_xlfn.XLOOKUP($B192,DEMANDA!$B192:$B441,DEMANDA!$C192:$C441,0)</f>
        <v>#REF!</v>
      </c>
      <c r="D192" s="40" t="s">
        <v>74</v>
      </c>
      <c r="E192" s="42">
        <f t="shared" si="5"/>
        <v>0</v>
      </c>
      <c r="F192" s="43">
        <f t="shared" si="6"/>
        <v>0</v>
      </c>
    </row>
    <row r="193" spans="1:6" ht="37.200000000000003" customHeight="1" x14ac:dyDescent="0.3">
      <c r="A193" s="30" t="e">
        <f>DEMANDA!A197</f>
        <v>#REF!</v>
      </c>
      <c r="B193" s="31" t="e">
        <f>DEMANDA!B197</f>
        <v>#REF!</v>
      </c>
      <c r="C193" s="41" t="e">
        <f>_xlfn.XLOOKUP($B193,DEMANDA!$B193:$B442,DEMANDA!$C193:$C442,0)</f>
        <v>#REF!</v>
      </c>
      <c r="D193" s="40" t="s">
        <v>74</v>
      </c>
      <c r="E193" s="42">
        <f t="shared" si="5"/>
        <v>0</v>
      </c>
      <c r="F193" s="43">
        <f t="shared" si="6"/>
        <v>0</v>
      </c>
    </row>
    <row r="194" spans="1:6" ht="37.200000000000003" customHeight="1" x14ac:dyDescent="0.3">
      <c r="A194" s="30" t="e">
        <f>DEMANDA!A198</f>
        <v>#REF!</v>
      </c>
      <c r="B194" s="31" t="e">
        <f>DEMANDA!B198</f>
        <v>#REF!</v>
      </c>
      <c r="C194" s="41" t="e">
        <f>_xlfn.XLOOKUP($B194,DEMANDA!$B194:$B443,DEMANDA!$C194:$C443,0)</f>
        <v>#REF!</v>
      </c>
      <c r="D194" s="40" t="s">
        <v>74</v>
      </c>
      <c r="E194" s="42">
        <f t="shared" si="5"/>
        <v>0</v>
      </c>
      <c r="F194" s="43">
        <f t="shared" si="6"/>
        <v>0</v>
      </c>
    </row>
    <row r="195" spans="1:6" ht="37.200000000000003" customHeight="1" x14ac:dyDescent="0.3">
      <c r="A195" s="30" t="e">
        <f>DEMANDA!A199</f>
        <v>#REF!</v>
      </c>
      <c r="B195" s="31" t="e">
        <f>DEMANDA!B199</f>
        <v>#REF!</v>
      </c>
      <c r="C195" s="41" t="e">
        <f>_xlfn.XLOOKUP($B195,DEMANDA!$B195:$B444,DEMANDA!$C195:$C444,0)</f>
        <v>#REF!</v>
      </c>
      <c r="D195" s="40" t="s">
        <v>74</v>
      </c>
      <c r="E195" s="42">
        <f t="shared" si="5"/>
        <v>0</v>
      </c>
      <c r="F195" s="43">
        <f t="shared" si="6"/>
        <v>0</v>
      </c>
    </row>
    <row r="196" spans="1:6" ht="37.200000000000003" customHeight="1" x14ac:dyDescent="0.3">
      <c r="A196" s="30" t="e">
        <f>DEMANDA!A200</f>
        <v>#REF!</v>
      </c>
      <c r="B196" s="31" t="e">
        <f>DEMANDA!B200</f>
        <v>#REF!</v>
      </c>
      <c r="C196" s="41" t="e">
        <f>_xlfn.XLOOKUP($B196,DEMANDA!$B196:$B445,DEMANDA!$C196:$C445,0)</f>
        <v>#REF!</v>
      </c>
      <c r="D196" s="40" t="s">
        <v>74</v>
      </c>
      <c r="E196" s="42">
        <f t="shared" si="5"/>
        <v>0</v>
      </c>
      <c r="F196" s="43">
        <f t="shared" si="6"/>
        <v>0</v>
      </c>
    </row>
    <row r="197" spans="1:6" ht="37.200000000000003" customHeight="1" x14ac:dyDescent="0.3">
      <c r="A197" s="30" t="e">
        <f>DEMANDA!A201</f>
        <v>#REF!</v>
      </c>
      <c r="B197" s="31" t="e">
        <f>DEMANDA!B201</f>
        <v>#REF!</v>
      </c>
      <c r="C197" s="41" t="e">
        <f>_xlfn.XLOOKUP($B197,DEMANDA!$B197:$B446,DEMANDA!$C197:$C446,0)</f>
        <v>#REF!</v>
      </c>
      <c r="D197" s="40" t="s">
        <v>74</v>
      </c>
      <c r="E197" s="42">
        <f t="shared" si="5"/>
        <v>0</v>
      </c>
      <c r="F197" s="43">
        <f t="shared" si="6"/>
        <v>0</v>
      </c>
    </row>
    <row r="198" spans="1:6" ht="37.200000000000003" customHeight="1" x14ac:dyDescent="0.3">
      <c r="A198" s="30" t="e">
        <f>DEMANDA!A202</f>
        <v>#REF!</v>
      </c>
      <c r="B198" s="31" t="e">
        <f>DEMANDA!B202</f>
        <v>#REF!</v>
      </c>
      <c r="C198" s="41" t="e">
        <f>_xlfn.XLOOKUP($B198,DEMANDA!$B198:$B447,DEMANDA!$C198:$C447,0)</f>
        <v>#REF!</v>
      </c>
      <c r="D198" s="40" t="s">
        <v>74</v>
      </c>
      <c r="E198" s="42">
        <f t="shared" si="5"/>
        <v>0</v>
      </c>
      <c r="F198" s="43">
        <f t="shared" si="6"/>
        <v>0</v>
      </c>
    </row>
    <row r="199" spans="1:6" ht="37.200000000000003" customHeight="1" x14ac:dyDescent="0.3">
      <c r="A199" s="30" t="e">
        <f>DEMANDA!A203</f>
        <v>#REF!</v>
      </c>
      <c r="B199" s="31" t="e">
        <f>DEMANDA!B203</f>
        <v>#REF!</v>
      </c>
      <c r="C199" s="41" t="e">
        <f>_xlfn.XLOOKUP($B199,DEMANDA!$B199:$B448,DEMANDA!$C199:$C448,0)</f>
        <v>#REF!</v>
      </c>
      <c r="D199" s="40" t="s">
        <v>74</v>
      </c>
      <c r="E199" s="42">
        <f t="shared" si="5"/>
        <v>0</v>
      </c>
      <c r="F199" s="43">
        <f t="shared" si="6"/>
        <v>0</v>
      </c>
    </row>
    <row r="200" spans="1:6" ht="37.200000000000003" customHeight="1" x14ac:dyDescent="0.3">
      <c r="A200" s="30" t="e">
        <f>DEMANDA!A204</f>
        <v>#REF!</v>
      </c>
      <c r="B200" s="31" t="e">
        <f>DEMANDA!B204</f>
        <v>#REF!</v>
      </c>
      <c r="C200" s="41" t="e">
        <f>_xlfn.XLOOKUP($B200,DEMANDA!$B200:$B449,DEMANDA!$C200:$C449,0)</f>
        <v>#REF!</v>
      </c>
      <c r="D200" s="40" t="s">
        <v>74</v>
      </c>
      <c r="E200" s="42">
        <f t="shared" si="5"/>
        <v>0</v>
      </c>
      <c r="F200" s="43">
        <f t="shared" si="6"/>
        <v>0</v>
      </c>
    </row>
    <row r="201" spans="1:6" ht="37.200000000000003" customHeight="1" x14ac:dyDescent="0.3">
      <c r="A201" s="30" t="e">
        <f>DEMANDA!A205</f>
        <v>#REF!</v>
      </c>
      <c r="B201" s="31" t="e">
        <f>DEMANDA!B205</f>
        <v>#REF!</v>
      </c>
      <c r="C201" s="41" t="e">
        <f>_xlfn.XLOOKUP($B201,DEMANDA!$B201:$B450,DEMANDA!$C201:$C450,0)</f>
        <v>#REF!</v>
      </c>
      <c r="D201" s="40" t="s">
        <v>74</v>
      </c>
      <c r="E201" s="42">
        <f t="shared" si="5"/>
        <v>0</v>
      </c>
      <c r="F201" s="43">
        <f t="shared" si="6"/>
        <v>0</v>
      </c>
    </row>
    <row r="202" spans="1:6" ht="37.200000000000003" customHeight="1" x14ac:dyDescent="0.3">
      <c r="A202" s="30" t="e">
        <f>DEMANDA!A206</f>
        <v>#REF!</v>
      </c>
      <c r="B202" s="31" t="e">
        <f>DEMANDA!B206</f>
        <v>#REF!</v>
      </c>
      <c r="C202" s="41" t="e">
        <f>_xlfn.XLOOKUP($B202,DEMANDA!$B202:$B451,DEMANDA!$C202:$C451,0)</f>
        <v>#REF!</v>
      </c>
      <c r="D202" s="40" t="s">
        <v>74</v>
      </c>
      <c r="E202" s="42">
        <f t="shared" ref="E202:E216" si="7">IFERROR(D202/C202,0)</f>
        <v>0</v>
      </c>
      <c r="F202" s="43">
        <f t="shared" si="6"/>
        <v>0</v>
      </c>
    </row>
    <row r="203" spans="1:6" ht="37.200000000000003" customHeight="1" x14ac:dyDescent="0.3">
      <c r="A203" s="30" t="e">
        <f>DEMANDA!A207</f>
        <v>#REF!</v>
      </c>
      <c r="B203" s="31" t="e">
        <f>DEMANDA!B207</f>
        <v>#REF!</v>
      </c>
      <c r="C203" s="41" t="e">
        <f>_xlfn.XLOOKUP($B203,DEMANDA!$B203:$B452,DEMANDA!$C203:$C452,0)</f>
        <v>#REF!</v>
      </c>
      <c r="D203" s="40" t="s">
        <v>74</v>
      </c>
      <c r="E203" s="42">
        <f t="shared" si="7"/>
        <v>0</v>
      </c>
      <c r="F203" s="43">
        <f t="shared" si="6"/>
        <v>0</v>
      </c>
    </row>
    <row r="204" spans="1:6" ht="37.200000000000003" customHeight="1" x14ac:dyDescent="0.3">
      <c r="A204" s="30" t="e">
        <f>DEMANDA!A208</f>
        <v>#REF!</v>
      </c>
      <c r="B204" s="31" t="e">
        <f>DEMANDA!B208</f>
        <v>#REF!</v>
      </c>
      <c r="C204" s="41" t="e">
        <f>_xlfn.XLOOKUP($B204,DEMANDA!$B204:$B453,DEMANDA!$C204:$C453,0)</f>
        <v>#REF!</v>
      </c>
      <c r="D204" s="40" t="s">
        <v>74</v>
      </c>
      <c r="E204" s="42">
        <f t="shared" si="7"/>
        <v>0</v>
      </c>
      <c r="F204" s="43">
        <f t="shared" si="6"/>
        <v>0</v>
      </c>
    </row>
    <row r="205" spans="1:6" ht="37.200000000000003" customHeight="1" x14ac:dyDescent="0.3">
      <c r="A205" s="30" t="e">
        <f>DEMANDA!A209</f>
        <v>#REF!</v>
      </c>
      <c r="B205" s="31" t="e">
        <f>DEMANDA!B209</f>
        <v>#REF!</v>
      </c>
      <c r="C205" s="41" t="e">
        <f>_xlfn.XLOOKUP($B205,DEMANDA!$B205:$B454,DEMANDA!$C205:$C454,0)</f>
        <v>#REF!</v>
      </c>
      <c r="D205" s="40" t="s">
        <v>74</v>
      </c>
      <c r="E205" s="42">
        <f t="shared" si="7"/>
        <v>0</v>
      </c>
      <c r="F205" s="43">
        <f t="shared" si="6"/>
        <v>0</v>
      </c>
    </row>
    <row r="206" spans="1:6" ht="37.200000000000003" customHeight="1" x14ac:dyDescent="0.3">
      <c r="A206" s="30" t="e">
        <f>DEMANDA!A210</f>
        <v>#REF!</v>
      </c>
      <c r="B206" s="31" t="e">
        <f>DEMANDA!B210</f>
        <v>#REF!</v>
      </c>
      <c r="C206" s="41" t="e">
        <f>_xlfn.XLOOKUP($B206,DEMANDA!$B206:$B455,DEMANDA!$C206:$C455,0)</f>
        <v>#REF!</v>
      </c>
      <c r="D206" s="40" t="s">
        <v>74</v>
      </c>
      <c r="E206" s="42">
        <f t="shared" si="7"/>
        <v>0</v>
      </c>
      <c r="F206" s="43">
        <f t="shared" si="6"/>
        <v>0</v>
      </c>
    </row>
    <row r="207" spans="1:6" ht="37.200000000000003" customHeight="1" x14ac:dyDescent="0.3">
      <c r="A207" s="30" t="e">
        <f>DEMANDA!A211</f>
        <v>#REF!</v>
      </c>
      <c r="B207" s="31" t="e">
        <f>DEMANDA!B211</f>
        <v>#REF!</v>
      </c>
      <c r="C207" s="41" t="e">
        <f>_xlfn.XLOOKUP($B207,DEMANDA!$B207:$B456,DEMANDA!$C207:$C456,0)</f>
        <v>#REF!</v>
      </c>
      <c r="D207" s="40" t="s">
        <v>74</v>
      </c>
      <c r="E207" s="42">
        <f t="shared" si="7"/>
        <v>0</v>
      </c>
      <c r="F207" s="43">
        <f t="shared" si="6"/>
        <v>0</v>
      </c>
    </row>
    <row r="208" spans="1:6" ht="37.200000000000003" customHeight="1" x14ac:dyDescent="0.3">
      <c r="A208" s="30" t="e">
        <f>DEMANDA!A212</f>
        <v>#REF!</v>
      </c>
      <c r="B208" s="31" t="e">
        <f>DEMANDA!B212</f>
        <v>#REF!</v>
      </c>
      <c r="C208" s="41" t="e">
        <f>_xlfn.XLOOKUP($B208,DEMANDA!$B208:$B457,DEMANDA!$C208:$C457,0)</f>
        <v>#REF!</v>
      </c>
      <c r="D208" s="40" t="s">
        <v>74</v>
      </c>
      <c r="E208" s="42">
        <f t="shared" si="7"/>
        <v>0</v>
      </c>
      <c r="F208" s="43">
        <f t="shared" si="6"/>
        <v>0</v>
      </c>
    </row>
    <row r="209" spans="1:6" ht="37.200000000000003" customHeight="1" x14ac:dyDescent="0.3">
      <c r="A209" s="30" t="e">
        <f>DEMANDA!A213</f>
        <v>#REF!</v>
      </c>
      <c r="B209" s="31" t="e">
        <f>DEMANDA!B213</f>
        <v>#REF!</v>
      </c>
      <c r="C209" s="41" t="e">
        <f>_xlfn.XLOOKUP($B209,DEMANDA!$B209:$B458,DEMANDA!$C209:$C458,0)</f>
        <v>#REF!</v>
      </c>
      <c r="D209" s="40" t="s">
        <v>74</v>
      </c>
      <c r="E209" s="42">
        <f t="shared" si="7"/>
        <v>0</v>
      </c>
      <c r="F209" s="43">
        <f t="shared" si="6"/>
        <v>0</v>
      </c>
    </row>
    <row r="210" spans="1:6" ht="37.200000000000003" customHeight="1" x14ac:dyDescent="0.3">
      <c r="A210" s="30" t="e">
        <f>DEMANDA!A214</f>
        <v>#REF!</v>
      </c>
      <c r="B210" s="31" t="e">
        <f>DEMANDA!B214</f>
        <v>#REF!</v>
      </c>
      <c r="C210" s="41" t="e">
        <f>_xlfn.XLOOKUP($B210,DEMANDA!$B210:$B459,DEMANDA!$C210:$C459,0)</f>
        <v>#REF!</v>
      </c>
      <c r="D210" s="40" t="s">
        <v>74</v>
      </c>
      <c r="E210" s="42">
        <f t="shared" si="7"/>
        <v>0</v>
      </c>
      <c r="F210" s="43">
        <f t="shared" si="6"/>
        <v>0</v>
      </c>
    </row>
    <row r="211" spans="1:6" ht="37.200000000000003" customHeight="1" x14ac:dyDescent="0.3">
      <c r="A211" s="30" t="e">
        <f>DEMANDA!A215</f>
        <v>#REF!</v>
      </c>
      <c r="B211" s="31" t="e">
        <f>DEMANDA!B215</f>
        <v>#REF!</v>
      </c>
      <c r="C211" s="41" t="e">
        <f>_xlfn.XLOOKUP($B211,DEMANDA!$B211:$B460,DEMANDA!$C211:$C460,0)</f>
        <v>#REF!</v>
      </c>
      <c r="D211" s="40" t="s">
        <v>74</v>
      </c>
      <c r="E211" s="42">
        <f t="shared" si="7"/>
        <v>0</v>
      </c>
      <c r="F211" s="43">
        <f t="shared" si="6"/>
        <v>0</v>
      </c>
    </row>
    <row r="212" spans="1:6" ht="37.200000000000003" customHeight="1" x14ac:dyDescent="0.3">
      <c r="A212" s="30" t="e">
        <f>DEMANDA!A216</f>
        <v>#REF!</v>
      </c>
      <c r="B212" s="31" t="e">
        <f>DEMANDA!B216</f>
        <v>#REF!</v>
      </c>
      <c r="C212" s="41" t="e">
        <f>_xlfn.XLOOKUP($B212,DEMANDA!$B212:$B461,DEMANDA!$C212:$C461,0)</f>
        <v>#REF!</v>
      </c>
      <c r="D212" s="40" t="s">
        <v>74</v>
      </c>
      <c r="E212" s="42">
        <f t="shared" si="7"/>
        <v>0</v>
      </c>
      <c r="F212" s="43">
        <f t="shared" si="6"/>
        <v>0</v>
      </c>
    </row>
    <row r="213" spans="1:6" ht="37.200000000000003" customHeight="1" x14ac:dyDescent="0.3">
      <c r="A213" s="30" t="e">
        <f>DEMANDA!A217</f>
        <v>#REF!</v>
      </c>
      <c r="B213" s="31" t="e">
        <f>DEMANDA!B217</f>
        <v>#REF!</v>
      </c>
      <c r="C213" s="41" t="e">
        <f>_xlfn.XLOOKUP($B213,DEMANDA!$B213:$B462,DEMANDA!$C213:$C462,0)</f>
        <v>#REF!</v>
      </c>
      <c r="D213" s="40" t="s">
        <v>74</v>
      </c>
      <c r="E213" s="42">
        <f t="shared" si="7"/>
        <v>0</v>
      </c>
      <c r="F213" s="43">
        <f t="shared" si="6"/>
        <v>0</v>
      </c>
    </row>
    <row r="214" spans="1:6" ht="37.200000000000003" customHeight="1" x14ac:dyDescent="0.3">
      <c r="A214" s="30" t="e">
        <f>DEMANDA!A218</f>
        <v>#REF!</v>
      </c>
      <c r="B214" s="31" t="e">
        <f>DEMANDA!B218</f>
        <v>#REF!</v>
      </c>
      <c r="C214" s="41" t="e">
        <f>_xlfn.XLOOKUP($B214,DEMANDA!$B214:$B463,DEMANDA!$C214:$C463,0)</f>
        <v>#REF!</v>
      </c>
      <c r="D214" s="40" t="s">
        <v>74</v>
      </c>
      <c r="E214" s="42">
        <f t="shared" si="7"/>
        <v>0</v>
      </c>
      <c r="F214" s="43">
        <f t="shared" si="6"/>
        <v>0</v>
      </c>
    </row>
    <row r="215" spans="1:6" ht="37.200000000000003" customHeight="1" x14ac:dyDescent="0.3">
      <c r="A215" s="30" t="e">
        <f>DEMANDA!A219</f>
        <v>#REF!</v>
      </c>
      <c r="B215" s="31" t="e">
        <f>DEMANDA!B219</f>
        <v>#REF!</v>
      </c>
      <c r="C215" s="41" t="e">
        <f>_xlfn.XLOOKUP($B215,DEMANDA!$B215:$B464,DEMANDA!$C215:$C464,0)</f>
        <v>#REF!</v>
      </c>
      <c r="D215" s="40" t="s">
        <v>74</v>
      </c>
      <c r="E215" s="42">
        <f t="shared" si="7"/>
        <v>0</v>
      </c>
      <c r="F215" s="43">
        <f t="shared" si="6"/>
        <v>0</v>
      </c>
    </row>
    <row r="216" spans="1:6" ht="37.200000000000003" customHeight="1" x14ac:dyDescent="0.3">
      <c r="A216" s="30" t="e">
        <f>DEMANDA!A220</f>
        <v>#REF!</v>
      </c>
      <c r="B216" s="31" t="e">
        <f>DEMANDA!B220</f>
        <v>#REF!</v>
      </c>
      <c r="C216" s="41" t="e">
        <f>_xlfn.XLOOKUP($B216,DEMANDA!$B216:$B465,DEMANDA!$C216:$C465,0)</f>
        <v>#REF!</v>
      </c>
      <c r="D216" s="40" t="s">
        <v>74</v>
      </c>
      <c r="E216" s="42">
        <f t="shared" si="7"/>
        <v>0</v>
      </c>
      <c r="F216" s="43">
        <f t="shared" si="6"/>
        <v>0</v>
      </c>
    </row>
  </sheetData>
  <autoFilter ref="A8:F24" xr:uid="{00000000-0009-0000-0000-000001000000}"/>
  <mergeCells count="2">
    <mergeCell ref="A1:F1"/>
    <mergeCell ref="A2:F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217"/>
  <sheetViews>
    <sheetView workbookViewId="0">
      <selection activeCell="C13" sqref="C13"/>
    </sheetView>
  </sheetViews>
  <sheetFormatPr baseColWidth="10" defaultColWidth="11.44140625" defaultRowHeight="34.200000000000003" customHeight="1" x14ac:dyDescent="0.3"/>
  <cols>
    <col min="1" max="1" width="15.88671875" style="25" bestFit="1" customWidth="1"/>
    <col min="2" max="2" width="71.6640625" style="25" customWidth="1"/>
    <col min="3" max="5" width="19.21875" style="35" customWidth="1"/>
    <col min="6" max="7" width="19.21875" style="26" customWidth="1"/>
    <col min="8" max="8" width="11.44140625" style="25" customWidth="1"/>
    <col min="9" max="9" width="4" style="25" customWidth="1"/>
    <col min="10" max="16384" width="11.44140625" style="25"/>
  </cols>
  <sheetData>
    <row r="1" spans="1:7" ht="23.4" x14ac:dyDescent="0.3">
      <c r="A1" s="90" t="s">
        <v>0</v>
      </c>
      <c r="B1" s="90"/>
      <c r="C1" s="90"/>
      <c r="D1" s="90"/>
      <c r="E1" s="90"/>
      <c r="F1" s="90"/>
      <c r="G1" s="90"/>
    </row>
    <row r="2" spans="1:7" ht="15" thickBot="1" x14ac:dyDescent="0.35">
      <c r="A2" s="88" t="s">
        <v>17</v>
      </c>
      <c r="B2" s="88"/>
      <c r="C2" s="88"/>
      <c r="D2" s="88"/>
      <c r="E2" s="88"/>
      <c r="F2" s="88"/>
      <c r="G2" s="88"/>
    </row>
    <row r="3" spans="1:7" ht="16.2" thickBot="1" x14ac:dyDescent="0.35">
      <c r="A3" s="20"/>
      <c r="B3" s="56" t="s">
        <v>75</v>
      </c>
      <c r="C3" s="60" t="s">
        <v>16</v>
      </c>
      <c r="D3" s="20"/>
    </row>
    <row r="4" spans="1:7" ht="14.4" x14ac:dyDescent="0.3">
      <c r="A4" s="20"/>
      <c r="B4" s="57" t="s">
        <v>18</v>
      </c>
      <c r="C4" s="62">
        <v>2</v>
      </c>
      <c r="D4" s="20"/>
    </row>
    <row r="5" spans="1:7" ht="14.4" x14ac:dyDescent="0.3">
      <c r="A5" s="20"/>
      <c r="B5" s="58" t="s">
        <v>19</v>
      </c>
      <c r="C5" s="63">
        <v>5</v>
      </c>
      <c r="D5" s="20"/>
      <c r="E5" s="75" t="s">
        <v>76</v>
      </c>
      <c r="F5" s="76">
        <v>482</v>
      </c>
    </row>
    <row r="6" spans="1:7" ht="15" thickBot="1" x14ac:dyDescent="0.35">
      <c r="A6" s="20"/>
      <c r="B6" s="59" t="s">
        <v>20</v>
      </c>
      <c r="C6" s="64">
        <v>10</v>
      </c>
      <c r="D6" s="20"/>
      <c r="E6" s="61"/>
    </row>
    <row r="7" spans="1:7" ht="15" thickBot="1" x14ac:dyDescent="0.35"/>
    <row r="8" spans="1:7" ht="16.2" thickBot="1" x14ac:dyDescent="0.35">
      <c r="A8" s="102" t="s">
        <v>6</v>
      </c>
      <c r="B8" s="100" t="s">
        <v>7</v>
      </c>
      <c r="C8" s="93" t="s">
        <v>21</v>
      </c>
      <c r="D8" s="94"/>
      <c r="E8" s="95"/>
      <c r="F8" s="96" t="s">
        <v>25</v>
      </c>
      <c r="G8" s="98" t="s">
        <v>16</v>
      </c>
    </row>
    <row r="9" spans="1:7" s="2" customFormat="1" ht="15" thickBot="1" x14ac:dyDescent="0.35">
      <c r="A9" s="103"/>
      <c r="B9" s="101"/>
      <c r="C9" s="72" t="s">
        <v>22</v>
      </c>
      <c r="D9" s="73" t="s">
        <v>23</v>
      </c>
      <c r="E9" s="74" t="s">
        <v>24</v>
      </c>
      <c r="F9" s="97"/>
      <c r="G9" s="99"/>
    </row>
    <row r="10" spans="1:7" ht="34.200000000000003" customHeight="1" x14ac:dyDescent="0.3">
      <c r="A10" s="54" cm="1">
        <f t="array" ref="A10">IFERROR(INDEX(DEMANDA!$A$13:$A$220, ROW()-9), "")</f>
        <v>1</v>
      </c>
      <c r="B10" s="55" t="str" cm="1">
        <f t="array" ref="B10">IFERROR(INDEX(DEMANDA!$B$13:$B$220, ROW()-9), "")</f>
        <v>Trámite 1</v>
      </c>
      <c r="C10" s="40">
        <v>2</v>
      </c>
      <c r="D10" s="66">
        <f>IF(OR(C10="", $F$5=""), "", C10*$F$5/160)</f>
        <v>6.0250000000000004</v>
      </c>
      <c r="E10" s="65">
        <v>1</v>
      </c>
      <c r="F10" s="67">
        <f>IFERROR(D10 + E10, 0)</f>
        <v>7.0250000000000004</v>
      </c>
      <c r="G10" s="68" cm="1">
        <f t="array" ref="G10">IF(F10=0,
  0,
  IF(F10="",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 _xlpm.valores, _xlpm.valorGrupo),
        _xlpm.resultado
      ),
      ""
    )
  )
)</f>
        <v>2</v>
      </c>
    </row>
    <row r="11" spans="1:7" ht="34.200000000000003" customHeight="1" x14ac:dyDescent="0.3">
      <c r="A11" s="52" cm="1">
        <f t="array" ref="A11">IFERROR(INDEX(DEMANDA!$A$13:$A$220, ROW()-9), "")</f>
        <v>2</v>
      </c>
      <c r="B11" s="53" t="str" cm="1">
        <f t="array" ref="B11">IFERROR(INDEX(DEMANDA!$B$13:$B$220, ROW()-9), "")</f>
        <v>Trámite 2</v>
      </c>
      <c r="C11" s="40">
        <v>10</v>
      </c>
      <c r="D11" s="69">
        <f t="shared" ref="D11:D13" si="0">IF(OR(C11="", $F$5=""), "", C11*$F$5/160)</f>
        <v>30.125</v>
      </c>
      <c r="E11" s="34">
        <v>1</v>
      </c>
      <c r="F11" s="70">
        <f t="shared" ref="F11:F74" si="1">IFERROR(D11 + E11, 0)</f>
        <v>31.125</v>
      </c>
      <c r="G11" s="71" cm="1">
        <f t="array" ref="G11">IF(F11=0,
  0,
  IF(F11="",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 _xlpm.valores, _xlpm.valorGrupo),
        _xlpm.resultado
      ),
      ""
    )
  )
)</f>
        <v>10</v>
      </c>
    </row>
    <row r="12" spans="1:7" ht="34.200000000000003" customHeight="1" x14ac:dyDescent="0.3">
      <c r="A12" s="52" cm="1">
        <f t="array" ref="A12">IFERROR(INDEX(DEMANDA!$A$13:$A$220, ROW()-9), "")</f>
        <v>3</v>
      </c>
      <c r="B12" s="53" t="str" cm="1">
        <f t="array" ref="B12">IFERROR(INDEX(DEMANDA!$B$13:$B$220, ROW()-9), "")</f>
        <v>Trámite 3</v>
      </c>
      <c r="C12" s="40">
        <v>5</v>
      </c>
      <c r="D12" s="69">
        <f t="shared" si="0"/>
        <v>15.0625</v>
      </c>
      <c r="E12" s="34"/>
      <c r="F12" s="70">
        <f t="shared" si="1"/>
        <v>15.0625</v>
      </c>
      <c r="G12" s="71" cm="1">
        <f t="array" ref="G12">IF(F12=0,
  0,
  IF(F12="",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 _xlpm.valores, _xlpm.valorGrupo),
        _xlpm.resultado
      ),
      ""
    )
  )
)</f>
        <v>5</v>
      </c>
    </row>
    <row r="13" spans="1:7" ht="34.200000000000003" customHeight="1" x14ac:dyDescent="0.3">
      <c r="A13" s="52" cm="1">
        <f t="array" ref="A13">IFERROR(INDEX(DEMANDA!$A$13:$A$220, ROW()-9), "")</f>
        <v>0</v>
      </c>
      <c r="B13" s="53" cm="1">
        <f t="array" ref="B13">IFERROR(INDEX(DEMANDA!$B$13:$B$220, ROW()-9), "")</f>
        <v>0</v>
      </c>
      <c r="C13" s="34"/>
      <c r="D13" s="69" t="str">
        <f t="shared" si="0"/>
        <v/>
      </c>
      <c r="E13" s="34"/>
      <c r="F13" s="70">
        <f t="shared" si="1"/>
        <v>0</v>
      </c>
      <c r="G13" s="71" cm="1">
        <f t="array" ref="G13">IF(F13=0,
  0,
  IF(F13="",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 _xlpm.valores, _xlpm.valorGrupo),
        _xlpm.resultado
      ),
      ""
    )
  )
)</f>
        <v>0</v>
      </c>
    </row>
    <row r="14" spans="1:7" ht="34.200000000000003" customHeight="1" x14ac:dyDescent="0.3">
      <c r="A14" s="52" cm="1">
        <f t="array" ref="A14">IFERROR(INDEX(DEMANDA!$A$13:$A$220, ROW()-9), "")</f>
        <v>0</v>
      </c>
      <c r="B14" s="53" cm="1">
        <f t="array" ref="B14">IFERROR(INDEX(DEMANDA!$B$13:$B$220, ROW()-9), "")</f>
        <v>0</v>
      </c>
      <c r="C14" s="34"/>
      <c r="D14" s="41" t="str">
        <f t="shared" ref="D14:D75" si="2">IF(OR(C14="", $F$5=""), "", C14*$F$5/160)</f>
        <v/>
      </c>
      <c r="E14" s="34"/>
      <c r="F14" s="70">
        <f t="shared" si="1"/>
        <v>0</v>
      </c>
      <c r="G14" s="71" cm="1">
        <f t="array" ref="G14">IF(F14=0,
  0,
  IF(F14="",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 _xlpm.valores, _xlpm.valorGrupo),
        _xlpm.resultado
      ),
      ""
    )
  )
)</f>
        <v>0</v>
      </c>
    </row>
    <row r="15" spans="1:7" ht="34.200000000000003" customHeight="1" x14ac:dyDescent="0.3">
      <c r="A15" s="52" cm="1">
        <f t="array" ref="A15">IFERROR(INDEX(DEMANDA!$A$13:$A$220, ROW()-9), "")</f>
        <v>0</v>
      </c>
      <c r="B15" s="53" cm="1">
        <f t="array" ref="B15">IFERROR(INDEX(DEMANDA!$B$13:$B$220, ROW()-9), "")</f>
        <v>0</v>
      </c>
      <c r="C15" s="34"/>
      <c r="D15" s="41" t="str">
        <f t="shared" si="2"/>
        <v/>
      </c>
      <c r="E15" s="34"/>
      <c r="F15" s="70">
        <f t="shared" si="1"/>
        <v>0</v>
      </c>
      <c r="G15" s="71" cm="1">
        <f t="array" ref="G15">IF(F15=0,
  0,
  IF(F15="",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 _xlpm.valores, _xlpm.valorGrupo),
        _xlpm.resultado
      ),
      ""
    )
  )
)</f>
        <v>0</v>
      </c>
    </row>
    <row r="16" spans="1:7" ht="34.200000000000003" customHeight="1" x14ac:dyDescent="0.3">
      <c r="A16" s="52" cm="1">
        <f t="array" ref="A16">IFERROR(INDEX(DEMANDA!$A$13:$A$220, ROW()-9), "")</f>
        <v>0</v>
      </c>
      <c r="B16" s="53" cm="1">
        <f t="array" ref="B16">IFERROR(INDEX(DEMANDA!$B$13:$B$220, ROW()-9), "")</f>
        <v>0</v>
      </c>
      <c r="C16" s="34"/>
      <c r="D16" s="41" t="str">
        <f t="shared" si="2"/>
        <v/>
      </c>
      <c r="E16" s="34"/>
      <c r="F16" s="70">
        <f t="shared" si="1"/>
        <v>0</v>
      </c>
      <c r="G16" s="71" cm="1">
        <f t="array" ref="G16">IF(F16=0,
  0,
  IF(F16="",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 _xlpm.valores, _xlpm.valorGrupo),
        _xlpm.resultado
      ),
      ""
    )
  )
)</f>
        <v>0</v>
      </c>
    </row>
    <row r="17" spans="1:7" ht="34.200000000000003" customHeight="1" x14ac:dyDescent="0.3">
      <c r="A17" s="52" cm="1">
        <f t="array" ref="A17">IFERROR(INDEX(DEMANDA!$A$13:$A$220, ROW()-9), "")</f>
        <v>0</v>
      </c>
      <c r="B17" s="53" cm="1">
        <f t="array" ref="B17">IFERROR(INDEX(DEMANDA!$B$13:$B$220, ROW()-9), "")</f>
        <v>0</v>
      </c>
      <c r="C17" s="34"/>
      <c r="D17" s="41" t="str">
        <f t="shared" si="2"/>
        <v/>
      </c>
      <c r="E17" s="34"/>
      <c r="F17" s="70">
        <f t="shared" si="1"/>
        <v>0</v>
      </c>
      <c r="G17" s="71" cm="1">
        <f t="array" ref="G17">IF(F17=0,
  0,
  IF(F17="",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 _xlpm.valores, _xlpm.valorGrupo),
        _xlpm.resultado
      ),
      ""
    )
  )
)</f>
        <v>0</v>
      </c>
    </row>
    <row r="18" spans="1:7" ht="34.200000000000003" customHeight="1" x14ac:dyDescent="0.3">
      <c r="A18" s="52" cm="1">
        <f t="array" ref="A18">IFERROR(INDEX(DEMANDA!$A$13:$A$220, ROW()-9), "")</f>
        <v>0</v>
      </c>
      <c r="B18" s="53" cm="1">
        <f t="array" ref="B18">IFERROR(INDEX(DEMANDA!$B$13:$B$220, ROW()-9), "")</f>
        <v>0</v>
      </c>
      <c r="C18" s="34"/>
      <c r="D18" s="41" t="str">
        <f t="shared" si="2"/>
        <v/>
      </c>
      <c r="E18" s="34"/>
      <c r="F18" s="70">
        <f t="shared" si="1"/>
        <v>0</v>
      </c>
      <c r="G18" s="71" cm="1">
        <f t="array" ref="G18">IF(F18=0,
  0,
  IF(F18="",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 _xlpm.valores, _xlpm.valorGrupo),
        _xlpm.resultado
      ),
      ""
    )
  )
)</f>
        <v>0</v>
      </c>
    </row>
    <row r="19" spans="1:7" ht="34.200000000000003" customHeight="1" x14ac:dyDescent="0.3">
      <c r="A19" s="52" cm="1">
        <f t="array" ref="A19">IFERROR(INDEX(DEMANDA!$A$13:$A$220, ROW()-9), "")</f>
        <v>0</v>
      </c>
      <c r="B19" s="53" cm="1">
        <f t="array" ref="B19">IFERROR(INDEX(DEMANDA!$B$13:$B$220, ROW()-9), "")</f>
        <v>0</v>
      </c>
      <c r="C19" s="34"/>
      <c r="D19" s="41" t="str">
        <f t="shared" si="2"/>
        <v/>
      </c>
      <c r="E19" s="34"/>
      <c r="F19" s="70">
        <f t="shared" si="1"/>
        <v>0</v>
      </c>
      <c r="G19" s="71" cm="1">
        <f t="array" ref="G19">IF(F19=0,
  0,
  IF(F19="",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 _xlpm.valores, _xlpm.valorGrupo),
        _xlpm.resultado
      ),
      ""
    )
  )
)</f>
        <v>0</v>
      </c>
    </row>
    <row r="20" spans="1:7" ht="34.200000000000003" customHeight="1" x14ac:dyDescent="0.3">
      <c r="A20" s="52" cm="1">
        <f t="array" ref="A20">IFERROR(INDEX(DEMANDA!$A$13:$A$220, ROW()-9), "")</f>
        <v>0</v>
      </c>
      <c r="B20" s="53" cm="1">
        <f t="array" ref="B20">IFERROR(INDEX(DEMANDA!$B$13:$B$220, ROW()-9), "")</f>
        <v>0</v>
      </c>
      <c r="C20" s="34"/>
      <c r="D20" s="41" t="str">
        <f t="shared" si="2"/>
        <v/>
      </c>
      <c r="E20" s="34"/>
      <c r="F20" s="70">
        <f t="shared" si="1"/>
        <v>0</v>
      </c>
      <c r="G20" s="71" cm="1">
        <f t="array" ref="G20">IF(F20=0,
  0,
  IF(F20="",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 _xlpm.valores, _xlpm.valorGrupo),
        _xlpm.resultado
      ),
      ""
    )
  )
)</f>
        <v>0</v>
      </c>
    </row>
    <row r="21" spans="1:7" ht="34.200000000000003" customHeight="1" x14ac:dyDescent="0.3">
      <c r="A21" s="52" cm="1">
        <f t="array" ref="A21">IFERROR(INDEX(DEMANDA!$A$13:$A$220, ROW()-9), "")</f>
        <v>0</v>
      </c>
      <c r="B21" s="53" cm="1">
        <f t="array" ref="B21">IFERROR(INDEX(DEMANDA!$B$13:$B$220, ROW()-9), "")</f>
        <v>0</v>
      </c>
      <c r="C21" s="34"/>
      <c r="D21" s="41" t="str">
        <f t="shared" si="2"/>
        <v/>
      </c>
      <c r="E21" s="34"/>
      <c r="F21" s="70">
        <f t="shared" si="1"/>
        <v>0</v>
      </c>
      <c r="G21" s="71" cm="1">
        <f t="array" ref="G21">IF(F21=0,
  0,
  IF(F21="",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 _xlpm.valores, _xlpm.valorGrupo),
        _xlpm.resultado
      ),
      ""
    )
  )
)</f>
        <v>0</v>
      </c>
    </row>
    <row r="22" spans="1:7" ht="34.200000000000003" customHeight="1" x14ac:dyDescent="0.3">
      <c r="A22" s="52" cm="1">
        <f t="array" ref="A22">IFERROR(INDEX(DEMANDA!$A$13:$A$220, ROW()-9), "")</f>
        <v>0</v>
      </c>
      <c r="B22" s="53" cm="1">
        <f t="array" ref="B22">IFERROR(INDEX(DEMANDA!$B$13:$B$220, ROW()-9), "")</f>
        <v>0</v>
      </c>
      <c r="C22" s="34"/>
      <c r="D22" s="41" t="str">
        <f t="shared" si="2"/>
        <v/>
      </c>
      <c r="E22" s="34"/>
      <c r="F22" s="70">
        <f t="shared" si="1"/>
        <v>0</v>
      </c>
      <c r="G22" s="71" cm="1">
        <f t="array" ref="G22">IF(F22=0,
  0,
  IF(F22="",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_xlfn.XLOOKUP(F22, _xlpm.valores, _xlpm.valorGrupo),
        _xlpm.resultado
      ),
      ""
    )
  )
)</f>
        <v>0</v>
      </c>
    </row>
    <row r="23" spans="1:7" ht="34.200000000000003" customHeight="1" x14ac:dyDescent="0.3">
      <c r="A23" s="52" cm="1">
        <f t="array" ref="A23">IFERROR(INDEX(DEMANDA!$A$13:$A$220, ROW()-9), "")</f>
        <v>0</v>
      </c>
      <c r="B23" s="53" cm="1">
        <f t="array" ref="B23">IFERROR(INDEX(DEMANDA!$B$13:$B$220, ROW()-9), "")</f>
        <v>0</v>
      </c>
      <c r="C23" s="34"/>
      <c r="D23" s="41" t="str">
        <f t="shared" si="2"/>
        <v/>
      </c>
      <c r="E23" s="34"/>
      <c r="F23" s="70">
        <f t="shared" si="1"/>
        <v>0</v>
      </c>
      <c r="G23" s="71" cm="1">
        <f t="array" ref="G23">IF(F23=0,
  0,
  IF(F23="",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_xlfn.XLOOKUP(F23, _xlpm.valores, _xlpm.valorGrupo),
        _xlpm.resultado
      ),
      ""
    )
  )
)</f>
        <v>0</v>
      </c>
    </row>
    <row r="24" spans="1:7" ht="34.200000000000003" customHeight="1" x14ac:dyDescent="0.3">
      <c r="A24" s="52" cm="1">
        <f t="array" ref="A24">IFERROR(INDEX(DEMANDA!$A$13:$A$220, ROW()-9), "")</f>
        <v>0</v>
      </c>
      <c r="B24" s="53" cm="1">
        <f t="array" ref="B24">IFERROR(INDEX(DEMANDA!$B$13:$B$220, ROW()-9), "")</f>
        <v>0</v>
      </c>
      <c r="C24" s="34"/>
      <c r="D24" s="41" t="str">
        <f t="shared" si="2"/>
        <v/>
      </c>
      <c r="E24" s="34"/>
      <c r="F24" s="70">
        <f t="shared" si="1"/>
        <v>0</v>
      </c>
      <c r="G24" s="71" cm="1">
        <f t="array" ref="G24">IF(F24=0,
  0,
  IF(F24="",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_xlfn.XLOOKUP(F24, _xlpm.valores, _xlpm.valorGrupo),
        _xlpm.resultado
      ),
      ""
    )
  )
)</f>
        <v>0</v>
      </c>
    </row>
    <row r="25" spans="1:7" ht="34.200000000000003" customHeight="1" x14ac:dyDescent="0.3">
      <c r="A25" s="52" cm="1">
        <f t="array" ref="A25">IFERROR(INDEX(DEMANDA!$A$13:$A$220, ROW()-9), "")</f>
        <v>0</v>
      </c>
      <c r="B25" s="53" cm="1">
        <f t="array" ref="B25">IFERROR(INDEX(DEMANDA!$B$13:$B$220, ROW()-9), "")</f>
        <v>0</v>
      </c>
      <c r="C25" s="34"/>
      <c r="D25" s="41" t="str">
        <f t="shared" si="2"/>
        <v/>
      </c>
      <c r="E25" s="34"/>
      <c r="F25" s="70">
        <f t="shared" si="1"/>
        <v>0</v>
      </c>
      <c r="G25" s="71" cm="1">
        <f t="array" ref="G25">IF(F25=0,
  0,
  IF(F25="",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_xlfn.XLOOKUP(F25, _xlpm.valores, _xlpm.valorGrupo),
        _xlpm.resultado
      ),
      ""
    )
  )
)</f>
        <v>0</v>
      </c>
    </row>
    <row r="26" spans="1:7" ht="34.200000000000003" customHeight="1" x14ac:dyDescent="0.3">
      <c r="A26" s="52" cm="1">
        <f t="array" ref="A26">IFERROR(INDEX(DEMANDA!$A$13:$A$220, ROW()-9), "")</f>
        <v>0</v>
      </c>
      <c r="B26" s="53" cm="1">
        <f t="array" ref="B26">IFERROR(INDEX(DEMANDA!$B$13:$B$220, ROW()-9), "")</f>
        <v>0</v>
      </c>
      <c r="C26" s="34"/>
      <c r="D26" s="41" t="str">
        <f t="shared" si="2"/>
        <v/>
      </c>
      <c r="E26" s="34"/>
      <c r="F26" s="70">
        <f t="shared" si="1"/>
        <v>0</v>
      </c>
      <c r="G26" s="71" cm="1">
        <f t="array" ref="G26">IF(F26=0,
  0,
  IF(F26="",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_xlfn.XLOOKUP(F26, _xlpm.valores, _xlpm.valorGrupo),
        _xlpm.resultado
      ),
      ""
    )
  )
)</f>
        <v>0</v>
      </c>
    </row>
    <row r="27" spans="1:7" ht="34.200000000000003" customHeight="1" x14ac:dyDescent="0.3">
      <c r="A27" s="52" cm="1">
        <f t="array" ref="A27">IFERROR(INDEX(DEMANDA!$A$13:$A$220, ROW()-9), "")</f>
        <v>0</v>
      </c>
      <c r="B27" s="53" cm="1">
        <f t="array" ref="B27">IFERROR(INDEX(DEMANDA!$B$13:$B$220, ROW()-9), "")</f>
        <v>0</v>
      </c>
      <c r="C27" s="34"/>
      <c r="D27" s="41" t="str">
        <f t="shared" si="2"/>
        <v/>
      </c>
      <c r="E27" s="34"/>
      <c r="F27" s="70">
        <f t="shared" si="1"/>
        <v>0</v>
      </c>
      <c r="G27" s="71" cm="1">
        <f t="array" ref="G27">IF(F27=0,
  0,
  IF(F27="",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_xlfn.XLOOKUP(F27, _xlpm.valores, _xlpm.valorGrupo),
        _xlpm.resultado
      ),
      ""
    )
  )
)</f>
        <v>0</v>
      </c>
    </row>
    <row r="28" spans="1:7" ht="34.200000000000003" customHeight="1" x14ac:dyDescent="0.3">
      <c r="A28" s="52" cm="1">
        <f t="array" ref="A28">IFERROR(INDEX(DEMANDA!$A$13:$A$220, ROW()-9), "")</f>
        <v>0</v>
      </c>
      <c r="B28" s="53" cm="1">
        <f t="array" ref="B28">IFERROR(INDEX(DEMANDA!$B$13:$B$220, ROW()-9), "")</f>
        <v>0</v>
      </c>
      <c r="C28" s="34"/>
      <c r="D28" s="41" t="str">
        <f t="shared" si="2"/>
        <v/>
      </c>
      <c r="E28" s="34"/>
      <c r="F28" s="70">
        <f t="shared" si="1"/>
        <v>0</v>
      </c>
      <c r="G28" s="71" cm="1">
        <f t="array" ref="G28">IF(F28=0,
  0,
  IF(F28="",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_xlfn.XLOOKUP(F28, _xlpm.valores, _xlpm.valorGrupo),
        _xlpm.resultado
      ),
      ""
    )
  )
)</f>
        <v>0</v>
      </c>
    </row>
    <row r="29" spans="1:7" ht="34.200000000000003" customHeight="1" x14ac:dyDescent="0.3">
      <c r="A29" s="52" cm="1">
        <f t="array" ref="A29">IFERROR(INDEX(DEMANDA!$A$13:$A$220, ROW()-9), "")</f>
        <v>0</v>
      </c>
      <c r="B29" s="53" cm="1">
        <f t="array" ref="B29">IFERROR(INDEX(DEMANDA!$B$13:$B$220, ROW()-9), "")</f>
        <v>0</v>
      </c>
      <c r="C29" s="34"/>
      <c r="D29" s="41" t="str">
        <f t="shared" si="2"/>
        <v/>
      </c>
      <c r="E29" s="34"/>
      <c r="F29" s="70">
        <f t="shared" si="1"/>
        <v>0</v>
      </c>
      <c r="G29" s="71" cm="1">
        <f t="array" ref="G29">IF(F29=0,
  0,
  IF(F29="",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_xlfn.XLOOKUP(F29, _xlpm.valores, _xlpm.valorGrupo),
        _xlpm.resultado
      ),
      ""
    )
  )
)</f>
        <v>0</v>
      </c>
    </row>
    <row r="30" spans="1:7" ht="34.200000000000003" customHeight="1" x14ac:dyDescent="0.3">
      <c r="A30" s="52" cm="1">
        <f t="array" ref="A30">IFERROR(INDEX(DEMANDA!$A$13:$A$220, ROW()-9), "")</f>
        <v>0</v>
      </c>
      <c r="B30" s="53" cm="1">
        <f t="array" ref="B30">IFERROR(INDEX(DEMANDA!$B$13:$B$220, ROW()-9), "")</f>
        <v>0</v>
      </c>
      <c r="C30" s="34"/>
      <c r="D30" s="41" t="str">
        <f t="shared" si="2"/>
        <v/>
      </c>
      <c r="E30" s="34"/>
      <c r="F30" s="70">
        <f t="shared" si="1"/>
        <v>0</v>
      </c>
      <c r="G30" s="71" cm="1">
        <f t="array" ref="G30">IF(F30=0,
  0,
  IF(F30="",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_xlfn.XLOOKUP(F30, _xlpm.valores, _xlpm.valorGrupo),
        _xlpm.resultado
      ),
      ""
    )
  )
)</f>
        <v>0</v>
      </c>
    </row>
    <row r="31" spans="1:7" ht="34.200000000000003" customHeight="1" x14ac:dyDescent="0.3">
      <c r="A31" s="52" cm="1">
        <f t="array" ref="A31">IFERROR(INDEX(DEMANDA!$A$13:$A$220, ROW()-9), "")</f>
        <v>0</v>
      </c>
      <c r="B31" s="53" cm="1">
        <f t="array" ref="B31">IFERROR(INDEX(DEMANDA!$B$13:$B$220, ROW()-9), "")</f>
        <v>0</v>
      </c>
      <c r="C31" s="34"/>
      <c r="D31" s="41" t="str">
        <f t="shared" si="2"/>
        <v/>
      </c>
      <c r="E31" s="34"/>
      <c r="F31" s="70">
        <f t="shared" si="1"/>
        <v>0</v>
      </c>
      <c r="G31" s="71" cm="1">
        <f t="array" ref="G31">IF(F31=0,
  0,
  IF(F31="",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_xlfn.XLOOKUP(F31, _xlpm.valores, _xlpm.valorGrupo),
        _xlpm.resultado
      ),
      ""
    )
  )
)</f>
        <v>0</v>
      </c>
    </row>
    <row r="32" spans="1:7" ht="34.200000000000003" customHeight="1" x14ac:dyDescent="0.3">
      <c r="A32" s="52" cm="1">
        <f t="array" ref="A32">IFERROR(INDEX(DEMANDA!$A$13:$A$220, ROW()-9), "")</f>
        <v>0</v>
      </c>
      <c r="B32" s="53" cm="1">
        <f t="array" ref="B32">IFERROR(INDEX(DEMANDA!$B$13:$B$220, ROW()-9), "")</f>
        <v>0</v>
      </c>
      <c r="C32" s="34"/>
      <c r="D32" s="41" t="str">
        <f t="shared" si="2"/>
        <v/>
      </c>
      <c r="E32" s="34"/>
      <c r="F32" s="70">
        <f t="shared" si="1"/>
        <v>0</v>
      </c>
      <c r="G32" s="71" cm="1">
        <f t="array" ref="G32">IF(F32=0,
  0,
  IF(F32="",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_xlfn.XLOOKUP(F32, _xlpm.valores, _xlpm.valorGrupo),
        _xlpm.resultado
      ),
      ""
    )
  )
)</f>
        <v>0</v>
      </c>
    </row>
    <row r="33" spans="1:7" ht="34.200000000000003" customHeight="1" x14ac:dyDescent="0.3">
      <c r="A33" s="52" cm="1">
        <f t="array" ref="A33">IFERROR(INDEX(DEMANDA!$A$13:$A$220, ROW()-9), "")</f>
        <v>0</v>
      </c>
      <c r="B33" s="53" cm="1">
        <f t="array" ref="B33">IFERROR(INDEX(DEMANDA!$B$13:$B$220, ROW()-9), "")</f>
        <v>0</v>
      </c>
      <c r="C33" s="34"/>
      <c r="D33" s="41" t="str">
        <f t="shared" si="2"/>
        <v/>
      </c>
      <c r="E33" s="34"/>
      <c r="F33" s="70">
        <f t="shared" si="1"/>
        <v>0</v>
      </c>
      <c r="G33" s="71" cm="1">
        <f t="array" ref="G33">IF(F33=0,
  0,
  IF(F33="",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_xlfn.XLOOKUP(F33, _xlpm.valores, _xlpm.valorGrupo),
        _xlpm.resultado
      ),
      ""
    )
  )
)</f>
        <v>0</v>
      </c>
    </row>
    <row r="34" spans="1:7" ht="34.200000000000003" customHeight="1" x14ac:dyDescent="0.3">
      <c r="A34" s="52" cm="1">
        <f t="array" ref="A34">IFERROR(INDEX(DEMANDA!$A$13:$A$220, ROW()-9), "")</f>
        <v>0</v>
      </c>
      <c r="B34" s="53" cm="1">
        <f t="array" ref="B34">IFERROR(INDEX(DEMANDA!$B$13:$B$220, ROW()-9), "")</f>
        <v>0</v>
      </c>
      <c r="C34" s="34"/>
      <c r="D34" s="41" t="str">
        <f t="shared" si="2"/>
        <v/>
      </c>
      <c r="E34" s="34"/>
      <c r="F34" s="70">
        <f t="shared" si="1"/>
        <v>0</v>
      </c>
      <c r="G34" s="71" cm="1">
        <f t="array" ref="G34">IF(F34=0,
  0,
  IF(F34="",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_xlfn.XLOOKUP(F34, _xlpm.valores, _xlpm.valorGrupo),
        _xlpm.resultado
      ),
      ""
    )
  )
)</f>
        <v>0</v>
      </c>
    </row>
    <row r="35" spans="1:7" ht="34.200000000000003" customHeight="1" x14ac:dyDescent="0.3">
      <c r="A35" s="52" cm="1">
        <f t="array" ref="A35">IFERROR(INDEX(DEMANDA!$A$13:$A$220, ROW()-9), "")</f>
        <v>0</v>
      </c>
      <c r="B35" s="53" cm="1">
        <f t="array" ref="B35">IFERROR(INDEX(DEMANDA!$B$13:$B$220, ROW()-9), "")</f>
        <v>0</v>
      </c>
      <c r="C35" s="34"/>
      <c r="D35" s="41" t="str">
        <f t="shared" si="2"/>
        <v/>
      </c>
      <c r="E35" s="34"/>
      <c r="F35" s="70">
        <f t="shared" si="1"/>
        <v>0</v>
      </c>
      <c r="G35" s="71" cm="1">
        <f t="array" ref="G35">IF(F35=0,
  0,
  IF(F35="",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_xlfn.XLOOKUP(F35, _xlpm.valores, _xlpm.valorGrupo),
        _xlpm.resultado
      ),
      ""
    )
  )
)</f>
        <v>0</v>
      </c>
    </row>
    <row r="36" spans="1:7" ht="34.200000000000003" customHeight="1" x14ac:dyDescent="0.3">
      <c r="A36" s="52" cm="1">
        <f t="array" ref="A36">IFERROR(INDEX(DEMANDA!$A$13:$A$220, ROW()-9), "")</f>
        <v>0</v>
      </c>
      <c r="B36" s="53" cm="1">
        <f t="array" ref="B36">IFERROR(INDEX(DEMANDA!$B$13:$B$220, ROW()-9), "")</f>
        <v>0</v>
      </c>
      <c r="C36" s="34"/>
      <c r="D36" s="41" t="str">
        <f t="shared" si="2"/>
        <v/>
      </c>
      <c r="E36" s="34"/>
      <c r="F36" s="70">
        <f t="shared" si="1"/>
        <v>0</v>
      </c>
      <c r="G36" s="71" cm="1">
        <f t="array" ref="G36">IF(F36=0,
  0,
  IF(F36="",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_xlfn.XLOOKUP(F36, _xlpm.valores, _xlpm.valorGrupo),
        _xlpm.resultado
      ),
      ""
    )
  )
)</f>
        <v>0</v>
      </c>
    </row>
    <row r="37" spans="1:7" ht="34.200000000000003" customHeight="1" x14ac:dyDescent="0.3">
      <c r="A37" s="52" cm="1">
        <f t="array" ref="A37">IFERROR(INDEX(DEMANDA!$A$13:$A$220, ROW()-9), "")</f>
        <v>0</v>
      </c>
      <c r="B37" s="53" cm="1">
        <f t="array" ref="B37">IFERROR(INDEX(DEMANDA!$B$13:$B$220, ROW()-9), "")</f>
        <v>0</v>
      </c>
      <c r="C37" s="34"/>
      <c r="D37" s="41" t="str">
        <f t="shared" si="2"/>
        <v/>
      </c>
      <c r="E37" s="34"/>
      <c r="F37" s="70">
        <f t="shared" si="1"/>
        <v>0</v>
      </c>
      <c r="G37" s="71" cm="1">
        <f t="array" ref="G37">IF(F37=0,
  0,
  IF(F37="",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_xlfn.XLOOKUP(F37, _xlpm.valores, _xlpm.valorGrupo),
        _xlpm.resultado
      ),
      ""
    )
  )
)</f>
        <v>0</v>
      </c>
    </row>
    <row r="38" spans="1:7" ht="34.200000000000003" customHeight="1" x14ac:dyDescent="0.3">
      <c r="A38" s="52" cm="1">
        <f t="array" ref="A38">IFERROR(INDEX(DEMANDA!$A$13:$A$220, ROW()-9), "")</f>
        <v>0</v>
      </c>
      <c r="B38" s="53" cm="1">
        <f t="array" ref="B38">IFERROR(INDEX(DEMANDA!$B$13:$B$220, ROW()-9), "")</f>
        <v>0</v>
      </c>
      <c r="C38" s="34"/>
      <c r="D38" s="41" t="str">
        <f t="shared" si="2"/>
        <v/>
      </c>
      <c r="E38" s="34"/>
      <c r="F38" s="70">
        <f t="shared" si="1"/>
        <v>0</v>
      </c>
      <c r="G38" s="71" cm="1">
        <f t="array" ref="G38">IF(F38=0,
  0,
  IF(F38="",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_xlfn.XLOOKUP(F38, _xlpm.valores, _xlpm.valorGrupo),
        _xlpm.resultado
      ),
      ""
    )
  )
)</f>
        <v>0</v>
      </c>
    </row>
    <row r="39" spans="1:7" ht="34.200000000000003" customHeight="1" x14ac:dyDescent="0.3">
      <c r="A39" s="52" cm="1">
        <f t="array" ref="A39">IFERROR(INDEX(DEMANDA!$A$13:$A$220, ROW()-9), "")</f>
        <v>0</v>
      </c>
      <c r="B39" s="53" cm="1">
        <f t="array" ref="B39">IFERROR(INDEX(DEMANDA!$B$13:$B$220, ROW()-9), "")</f>
        <v>0</v>
      </c>
      <c r="C39" s="34"/>
      <c r="D39" s="41" t="str">
        <f t="shared" si="2"/>
        <v/>
      </c>
      <c r="E39" s="34"/>
      <c r="F39" s="70">
        <f t="shared" si="1"/>
        <v>0</v>
      </c>
      <c r="G39" s="71" cm="1">
        <f t="array" ref="G39">IF(F39=0,
  0,
  IF(F39="",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_xlfn.XLOOKUP(F39, _xlpm.valores, _xlpm.valorGrupo),
        _xlpm.resultado
      ),
      ""
    )
  )
)</f>
        <v>0</v>
      </c>
    </row>
    <row r="40" spans="1:7" ht="34.200000000000003" customHeight="1" x14ac:dyDescent="0.3">
      <c r="A40" s="52" t="str" cm="1">
        <f t="array" ref="A40">IFERROR(INDEX(DEMANDA!$A$13:$A$220, ROW()-9), "")</f>
        <v/>
      </c>
      <c r="B40" s="53" t="str" cm="1">
        <f t="array" ref="B40">IFERROR(INDEX(DEMANDA!$B$13:$B$220, ROW()-9), "")</f>
        <v/>
      </c>
      <c r="C40" s="34"/>
      <c r="D40" s="41" t="str">
        <f t="shared" si="2"/>
        <v/>
      </c>
      <c r="E40" s="34"/>
      <c r="F40" s="70">
        <f t="shared" si="1"/>
        <v>0</v>
      </c>
      <c r="G40" s="71" cm="1">
        <f t="array" ref="G40">IF(F40=0,
  0,
  IF(F40="",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_xlfn.XLOOKUP(F40, _xlpm.valores, _xlpm.valorGrupo),
        _xlpm.resultado
      ),
      ""
    )
  )
)</f>
        <v>0</v>
      </c>
    </row>
    <row r="41" spans="1:7" ht="34.200000000000003" customHeight="1" x14ac:dyDescent="0.3">
      <c r="A41" s="52" t="str" cm="1">
        <f t="array" ref="A41">IFERROR(INDEX(DEMANDA!$A$13:$A$220, ROW()-9), "")</f>
        <v/>
      </c>
      <c r="B41" s="53" t="str" cm="1">
        <f t="array" ref="B41">IFERROR(INDEX(DEMANDA!$B$13:$B$220, ROW()-9), "")</f>
        <v/>
      </c>
      <c r="C41" s="34"/>
      <c r="D41" s="41" t="str">
        <f t="shared" si="2"/>
        <v/>
      </c>
      <c r="E41" s="34"/>
      <c r="F41" s="70">
        <f t="shared" si="1"/>
        <v>0</v>
      </c>
      <c r="G41" s="71" cm="1">
        <f t="array" ref="G41">IF(F41=0,
  0,
  IF(F41="",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_xlfn.XLOOKUP(F41, _xlpm.valores, _xlpm.valorGrupo),
        _xlpm.resultado
      ),
      ""
    )
  )
)</f>
        <v>0</v>
      </c>
    </row>
    <row r="42" spans="1:7" ht="34.200000000000003" customHeight="1" x14ac:dyDescent="0.3">
      <c r="A42" s="52" t="str" cm="1">
        <f t="array" ref="A42">IFERROR(INDEX(DEMANDA!$A$13:$A$220, ROW()-9), "")</f>
        <v/>
      </c>
      <c r="B42" s="53" t="str" cm="1">
        <f t="array" ref="B42">IFERROR(INDEX(DEMANDA!$B$13:$B$220, ROW()-9), "")</f>
        <v/>
      </c>
      <c r="C42" s="34"/>
      <c r="D42" s="41" t="str">
        <f t="shared" si="2"/>
        <v/>
      </c>
      <c r="E42" s="34"/>
      <c r="F42" s="70">
        <f t="shared" si="1"/>
        <v>0</v>
      </c>
      <c r="G42" s="71" cm="1">
        <f t="array" ref="G42">IF(F42=0,
  0,
  IF(F42="",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_xlfn.XLOOKUP(F42, _xlpm.valores, _xlpm.valorGrupo),
        _xlpm.resultado
      ),
      ""
    )
  )
)</f>
        <v>0</v>
      </c>
    </row>
    <row r="43" spans="1:7" ht="34.200000000000003" customHeight="1" x14ac:dyDescent="0.3">
      <c r="A43" s="52" t="str" cm="1">
        <f t="array" ref="A43">IFERROR(INDEX(DEMANDA!$A$13:$A$220, ROW()-9), "")</f>
        <v/>
      </c>
      <c r="B43" s="53" t="str" cm="1">
        <f t="array" ref="B43">IFERROR(INDEX(DEMANDA!$B$13:$B$220, ROW()-9), "")</f>
        <v/>
      </c>
      <c r="C43" s="34"/>
      <c r="D43" s="41" t="str">
        <f t="shared" si="2"/>
        <v/>
      </c>
      <c r="E43" s="34"/>
      <c r="F43" s="70">
        <f t="shared" si="1"/>
        <v>0</v>
      </c>
      <c r="G43" s="71" cm="1">
        <f t="array" ref="G43">IF(F43=0,
  0,
  IF(F43="",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_xlfn.XLOOKUP(F43, _xlpm.valores, _xlpm.valorGrupo),
        _xlpm.resultado
      ),
      ""
    )
  )
)</f>
        <v>0</v>
      </c>
    </row>
    <row r="44" spans="1:7" ht="34.200000000000003" customHeight="1" x14ac:dyDescent="0.3">
      <c r="A44" s="52" t="str" cm="1">
        <f t="array" ref="A44">IFERROR(INDEX(DEMANDA!$A$13:$A$220, ROW()-9), "")</f>
        <v/>
      </c>
      <c r="B44" s="53" t="str" cm="1">
        <f t="array" ref="B44">IFERROR(INDEX(DEMANDA!$B$13:$B$220, ROW()-9), "")</f>
        <v/>
      </c>
      <c r="C44" s="34"/>
      <c r="D44" s="41" t="str">
        <f t="shared" si="2"/>
        <v/>
      </c>
      <c r="E44" s="34"/>
      <c r="F44" s="70">
        <f t="shared" si="1"/>
        <v>0</v>
      </c>
      <c r="G44" s="71" cm="1">
        <f t="array" ref="G44">IF(F44=0,
  0,
  IF(F44="",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_xlfn.XLOOKUP(F44, _xlpm.valores, _xlpm.valorGrupo),
        _xlpm.resultado
      ),
      ""
    )
  )
)</f>
        <v>0</v>
      </c>
    </row>
    <row r="45" spans="1:7" ht="34.200000000000003" customHeight="1" x14ac:dyDescent="0.3">
      <c r="A45" s="52" t="str" cm="1">
        <f t="array" ref="A45">IFERROR(INDEX(DEMANDA!$A$13:$A$220, ROW()-9), "")</f>
        <v/>
      </c>
      <c r="B45" s="53" t="str" cm="1">
        <f t="array" ref="B45">IFERROR(INDEX(DEMANDA!$B$13:$B$220, ROW()-9), "")</f>
        <v/>
      </c>
      <c r="C45" s="34"/>
      <c r="D45" s="41" t="str">
        <f t="shared" si="2"/>
        <v/>
      </c>
      <c r="E45" s="34"/>
      <c r="F45" s="70">
        <f t="shared" si="1"/>
        <v>0</v>
      </c>
      <c r="G45" s="71" cm="1">
        <f t="array" ref="G45">IF(F45=0,
  0,
  IF(F45="",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_xlfn.XLOOKUP(F45, _xlpm.valores, _xlpm.valorGrupo),
        _xlpm.resultado
      ),
      ""
    )
  )
)</f>
        <v>0</v>
      </c>
    </row>
    <row r="46" spans="1:7" ht="34.200000000000003" customHeight="1" x14ac:dyDescent="0.3">
      <c r="A46" s="52" t="str" cm="1">
        <f t="array" ref="A46">IFERROR(INDEX(DEMANDA!$A$13:$A$220, ROW()-9), "")</f>
        <v/>
      </c>
      <c r="B46" s="53" t="str" cm="1">
        <f t="array" ref="B46">IFERROR(INDEX(DEMANDA!$B$13:$B$220, ROW()-9), "")</f>
        <v/>
      </c>
      <c r="C46" s="34"/>
      <c r="D46" s="41" t="str">
        <f t="shared" si="2"/>
        <v/>
      </c>
      <c r="E46" s="34"/>
      <c r="F46" s="70">
        <f t="shared" si="1"/>
        <v>0</v>
      </c>
      <c r="G46" s="71" cm="1">
        <f t="array" ref="G46">IF(F46=0,
  0,
  IF(F46="",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_xlfn.XLOOKUP(F46, _xlpm.valores, _xlpm.valorGrupo),
        _xlpm.resultado
      ),
      ""
    )
  )
)</f>
        <v>0</v>
      </c>
    </row>
    <row r="47" spans="1:7" ht="34.200000000000003" customHeight="1" x14ac:dyDescent="0.3">
      <c r="A47" s="52" t="str" cm="1">
        <f t="array" ref="A47">IFERROR(INDEX(DEMANDA!$A$13:$A$220, ROW()-9), "")</f>
        <v/>
      </c>
      <c r="B47" s="53" t="str" cm="1">
        <f t="array" ref="B47">IFERROR(INDEX(DEMANDA!$B$13:$B$220, ROW()-9), "")</f>
        <v/>
      </c>
      <c r="C47" s="34"/>
      <c r="D47" s="41" t="str">
        <f t="shared" si="2"/>
        <v/>
      </c>
      <c r="E47" s="34"/>
      <c r="F47" s="70">
        <f t="shared" si="1"/>
        <v>0</v>
      </c>
      <c r="G47" s="71" cm="1">
        <f t="array" ref="G47">IF(F47=0,
  0,
  IF(F47="",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_xlfn.XLOOKUP(F47, _xlpm.valores, _xlpm.valorGrupo),
        _xlpm.resultado
      ),
      ""
    )
  )
)</f>
        <v>0</v>
      </c>
    </row>
    <row r="48" spans="1:7" ht="34.200000000000003" customHeight="1" x14ac:dyDescent="0.3">
      <c r="A48" s="52" t="str" cm="1">
        <f t="array" ref="A48">IFERROR(INDEX(DEMANDA!$A$13:$A$220, ROW()-9), "")</f>
        <v/>
      </c>
      <c r="B48" s="53" t="str" cm="1">
        <f t="array" ref="B48">IFERROR(INDEX(DEMANDA!$B$13:$B$220, ROW()-9), "")</f>
        <v/>
      </c>
      <c r="C48" s="34"/>
      <c r="D48" s="41" t="str">
        <f t="shared" si="2"/>
        <v/>
      </c>
      <c r="E48" s="34"/>
      <c r="F48" s="70">
        <f t="shared" si="1"/>
        <v>0</v>
      </c>
      <c r="G48" s="71" cm="1">
        <f t="array" ref="G48">IF(F48=0,
  0,
  IF(F48="",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_xlfn.XLOOKUP(F48, _xlpm.valores, _xlpm.valorGrupo),
        _xlpm.resultado
      ),
      ""
    )
  )
)</f>
        <v>0</v>
      </c>
    </row>
    <row r="49" spans="1:7" ht="34.200000000000003" customHeight="1" x14ac:dyDescent="0.3">
      <c r="A49" s="52" t="str" cm="1">
        <f t="array" ref="A49">IFERROR(INDEX(DEMANDA!$A$13:$A$220, ROW()-9), "")</f>
        <v/>
      </c>
      <c r="B49" s="53" t="str" cm="1">
        <f t="array" ref="B49">IFERROR(INDEX(DEMANDA!$B$13:$B$220, ROW()-9), "")</f>
        <v/>
      </c>
      <c r="C49" s="34"/>
      <c r="D49" s="41" t="str">
        <f t="shared" si="2"/>
        <v/>
      </c>
      <c r="E49" s="34"/>
      <c r="F49" s="70">
        <f t="shared" si="1"/>
        <v>0</v>
      </c>
      <c r="G49" s="71" cm="1">
        <f t="array" ref="G49">IF(F49=0,
  0,
  IF(F49="",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_xlfn.XLOOKUP(F49, _xlpm.valores, _xlpm.valorGrupo),
        _xlpm.resultado
      ),
      ""
    )
  )
)</f>
        <v>0</v>
      </c>
    </row>
    <row r="50" spans="1:7" ht="34.200000000000003" customHeight="1" x14ac:dyDescent="0.3">
      <c r="A50" s="52" t="str" cm="1">
        <f t="array" ref="A50">IFERROR(INDEX(DEMANDA!$A$13:$A$220, ROW()-9), "")</f>
        <v/>
      </c>
      <c r="B50" s="53" t="str" cm="1">
        <f t="array" ref="B50">IFERROR(INDEX(DEMANDA!$B$13:$B$220, ROW()-9), "")</f>
        <v/>
      </c>
      <c r="C50" s="34"/>
      <c r="D50" s="41" t="str">
        <f t="shared" si="2"/>
        <v/>
      </c>
      <c r="E50" s="34"/>
      <c r="F50" s="70">
        <f t="shared" si="1"/>
        <v>0</v>
      </c>
      <c r="G50" s="71" cm="1">
        <f t="array" ref="G50">IF(F50=0,
  0,
  IF(F50="",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_xlfn.XLOOKUP(F50, _xlpm.valores, _xlpm.valorGrupo),
        _xlpm.resultado
      ),
      ""
    )
  )
)</f>
        <v>0</v>
      </c>
    </row>
    <row r="51" spans="1:7" ht="34.200000000000003" customHeight="1" x14ac:dyDescent="0.3">
      <c r="A51" s="52" t="str" cm="1">
        <f t="array" ref="A51">IFERROR(INDEX(DEMANDA!$A$13:$A$220, ROW()-9), "")</f>
        <v/>
      </c>
      <c r="B51" s="53" t="str" cm="1">
        <f t="array" ref="B51">IFERROR(INDEX(DEMANDA!$B$13:$B$220, ROW()-9), "")</f>
        <v/>
      </c>
      <c r="C51" s="34"/>
      <c r="D51" s="41" t="str">
        <f t="shared" si="2"/>
        <v/>
      </c>
      <c r="E51" s="34"/>
      <c r="F51" s="70">
        <f t="shared" si="1"/>
        <v>0</v>
      </c>
      <c r="G51" s="71" cm="1">
        <f t="array" ref="G51">IF(F51=0,
  0,
  IF(F51="",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_xlfn.XLOOKUP(F51, _xlpm.valores, _xlpm.valorGrupo),
        _xlpm.resultado
      ),
      ""
    )
  )
)</f>
        <v>0</v>
      </c>
    </row>
    <row r="52" spans="1:7" ht="34.200000000000003" customHeight="1" x14ac:dyDescent="0.3">
      <c r="A52" s="52" t="str" cm="1">
        <f t="array" ref="A52">IFERROR(INDEX(DEMANDA!$A$13:$A$220, ROW()-9), "")</f>
        <v/>
      </c>
      <c r="B52" s="53" t="str" cm="1">
        <f t="array" ref="B52">IFERROR(INDEX(DEMANDA!$B$13:$B$220, ROW()-9), "")</f>
        <v/>
      </c>
      <c r="C52" s="34"/>
      <c r="D52" s="41" t="str">
        <f t="shared" si="2"/>
        <v/>
      </c>
      <c r="E52" s="34"/>
      <c r="F52" s="70">
        <f t="shared" si="1"/>
        <v>0</v>
      </c>
      <c r="G52" s="71" cm="1">
        <f t="array" ref="G52">IF(F52=0,
  0,
  IF(F52="",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_xlfn.XLOOKUP(F52, _xlpm.valores, _xlpm.valorGrupo),
        _xlpm.resultado
      ),
      ""
    )
  )
)</f>
        <v>0</v>
      </c>
    </row>
    <row r="53" spans="1:7" ht="34.200000000000003" customHeight="1" x14ac:dyDescent="0.3">
      <c r="A53" s="52" t="str" cm="1">
        <f t="array" ref="A53">IFERROR(INDEX(DEMANDA!$A$13:$A$220, ROW()-9), "")</f>
        <v/>
      </c>
      <c r="B53" s="53" t="str" cm="1">
        <f t="array" ref="B53">IFERROR(INDEX(DEMANDA!$B$13:$B$220, ROW()-9), "")</f>
        <v/>
      </c>
      <c r="C53" s="34"/>
      <c r="D53" s="41" t="str">
        <f t="shared" si="2"/>
        <v/>
      </c>
      <c r="E53" s="34"/>
      <c r="F53" s="70">
        <f t="shared" si="1"/>
        <v>0</v>
      </c>
      <c r="G53" s="71" cm="1">
        <f t="array" ref="G53">IF(F53=0,
  0,
  IF(F53="",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_xlfn.XLOOKUP(F53, _xlpm.valores, _xlpm.valorGrupo),
        _xlpm.resultado
      ),
      ""
    )
  )
)</f>
        <v>0</v>
      </c>
    </row>
    <row r="54" spans="1:7" ht="34.200000000000003" customHeight="1" x14ac:dyDescent="0.3">
      <c r="A54" s="52" t="str" cm="1">
        <f t="array" ref="A54">IFERROR(INDEX(DEMANDA!$A$13:$A$220, ROW()-9), "")</f>
        <v/>
      </c>
      <c r="B54" s="53" t="str" cm="1">
        <f t="array" ref="B54">IFERROR(INDEX(DEMANDA!$B$13:$B$220, ROW()-9), "")</f>
        <v/>
      </c>
      <c r="C54" s="34"/>
      <c r="D54" s="41" t="str">
        <f t="shared" si="2"/>
        <v/>
      </c>
      <c r="E54" s="34"/>
      <c r="F54" s="70">
        <f t="shared" si="1"/>
        <v>0</v>
      </c>
      <c r="G54" s="71" cm="1">
        <f t="array" ref="G54">IF(F54=0,
  0,
  IF(F54="",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_xlfn.XLOOKUP(F54, _xlpm.valores, _xlpm.valorGrupo),
        _xlpm.resultado
      ),
      ""
    )
  )
)</f>
        <v>0</v>
      </c>
    </row>
    <row r="55" spans="1:7" ht="34.200000000000003" customHeight="1" x14ac:dyDescent="0.3">
      <c r="A55" s="52" t="str" cm="1">
        <f t="array" ref="A55">IFERROR(INDEX(DEMANDA!$A$13:$A$220, ROW()-9), "")</f>
        <v/>
      </c>
      <c r="B55" s="53" t="str" cm="1">
        <f t="array" ref="B55">IFERROR(INDEX(DEMANDA!$B$13:$B$220, ROW()-9), "")</f>
        <v/>
      </c>
      <c r="C55" s="34"/>
      <c r="D55" s="41" t="str">
        <f t="shared" si="2"/>
        <v/>
      </c>
      <c r="E55" s="34"/>
      <c r="F55" s="70">
        <f t="shared" si="1"/>
        <v>0</v>
      </c>
      <c r="G55" s="71" cm="1">
        <f t="array" ref="G55">IF(F55=0,
  0,
  IF(F55="",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_xlfn.XLOOKUP(F55, _xlpm.valores, _xlpm.valorGrupo),
        _xlpm.resultado
      ),
      ""
    )
  )
)</f>
        <v>0</v>
      </c>
    </row>
    <row r="56" spans="1:7" ht="34.200000000000003" customHeight="1" x14ac:dyDescent="0.3">
      <c r="A56" s="52" t="str" cm="1">
        <f t="array" ref="A56">IFERROR(INDEX(DEMANDA!$A$13:$A$220, ROW()-9), "")</f>
        <v/>
      </c>
      <c r="B56" s="53" t="str" cm="1">
        <f t="array" ref="B56">IFERROR(INDEX(DEMANDA!$B$13:$B$220, ROW()-9), "")</f>
        <v/>
      </c>
      <c r="C56" s="34"/>
      <c r="D56" s="41" t="str">
        <f t="shared" si="2"/>
        <v/>
      </c>
      <c r="E56" s="34"/>
      <c r="F56" s="70">
        <f t="shared" si="1"/>
        <v>0</v>
      </c>
      <c r="G56" s="71" cm="1">
        <f t="array" ref="G56">IF(F56=0,
  0,
  IF(F56="",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_xlfn.XLOOKUP(F56, _xlpm.valores, _xlpm.valorGrupo),
        _xlpm.resultado
      ),
      ""
    )
  )
)</f>
        <v>0</v>
      </c>
    </row>
    <row r="57" spans="1:7" ht="34.200000000000003" customHeight="1" x14ac:dyDescent="0.3">
      <c r="A57" s="52" t="str" cm="1">
        <f t="array" ref="A57">IFERROR(INDEX(DEMANDA!$A$13:$A$220, ROW()-9), "")</f>
        <v/>
      </c>
      <c r="B57" s="53" t="str" cm="1">
        <f t="array" ref="B57">IFERROR(INDEX(DEMANDA!$B$13:$B$220, ROW()-9), "")</f>
        <v/>
      </c>
      <c r="C57" s="34"/>
      <c r="D57" s="41" t="str">
        <f t="shared" si="2"/>
        <v/>
      </c>
      <c r="E57" s="34"/>
      <c r="F57" s="70">
        <f t="shared" si="1"/>
        <v>0</v>
      </c>
      <c r="G57" s="71" cm="1">
        <f t="array" ref="G57">IF(F57=0,
  0,
  IF(F57="",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_xlfn.XLOOKUP(F57, _xlpm.valores, _xlpm.valorGrupo),
        _xlpm.resultado
      ),
      ""
    )
  )
)</f>
        <v>0</v>
      </c>
    </row>
    <row r="58" spans="1:7" ht="34.200000000000003" customHeight="1" x14ac:dyDescent="0.3">
      <c r="A58" s="52" t="str" cm="1">
        <f t="array" ref="A58">IFERROR(INDEX(DEMANDA!$A$13:$A$220, ROW()-9), "")</f>
        <v/>
      </c>
      <c r="B58" s="53" t="str" cm="1">
        <f t="array" ref="B58">IFERROR(INDEX(DEMANDA!$B$13:$B$220, ROW()-9), "")</f>
        <v/>
      </c>
      <c r="C58" s="34"/>
      <c r="D58" s="41" t="str">
        <f t="shared" si="2"/>
        <v/>
      </c>
      <c r="E58" s="34"/>
      <c r="F58" s="70">
        <f t="shared" si="1"/>
        <v>0</v>
      </c>
      <c r="G58" s="71" cm="1">
        <f t="array" ref="G58">IF(F58=0,
  0,
  IF(F58="",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_xlfn.XLOOKUP(F58, _xlpm.valores, _xlpm.valorGrupo),
        _xlpm.resultado
      ),
      ""
    )
  )
)</f>
        <v>0</v>
      </c>
    </row>
    <row r="59" spans="1:7" ht="34.200000000000003" customHeight="1" x14ac:dyDescent="0.3">
      <c r="A59" s="52" t="str" cm="1">
        <f t="array" ref="A59">IFERROR(INDEX(DEMANDA!$A$13:$A$220, ROW()-9), "")</f>
        <v/>
      </c>
      <c r="B59" s="53" t="str" cm="1">
        <f t="array" ref="B59">IFERROR(INDEX(DEMANDA!$B$13:$B$220, ROW()-9), "")</f>
        <v/>
      </c>
      <c r="C59" s="34"/>
      <c r="D59" s="41" t="str">
        <f t="shared" si="2"/>
        <v/>
      </c>
      <c r="E59" s="34"/>
      <c r="F59" s="70">
        <f t="shared" si="1"/>
        <v>0</v>
      </c>
      <c r="G59" s="71" cm="1">
        <f t="array" ref="G59">IF(F59=0,
  0,
  IF(F59="",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_xlfn.XLOOKUP(F59, _xlpm.valores, _xlpm.valorGrupo),
        _xlpm.resultado
      ),
      ""
    )
  )
)</f>
        <v>0</v>
      </c>
    </row>
    <row r="60" spans="1:7" ht="34.200000000000003" customHeight="1" x14ac:dyDescent="0.3">
      <c r="A60" s="52" t="str" cm="1">
        <f t="array" ref="A60">IFERROR(INDEX(DEMANDA!$A$13:$A$220, ROW()-9), "")</f>
        <v/>
      </c>
      <c r="B60" s="53" t="str" cm="1">
        <f t="array" ref="B60">IFERROR(INDEX(DEMANDA!$B$13:$B$220, ROW()-9), "")</f>
        <v/>
      </c>
      <c r="C60" s="34"/>
      <c r="D60" s="41" t="str">
        <f t="shared" si="2"/>
        <v/>
      </c>
      <c r="E60" s="34"/>
      <c r="F60" s="70">
        <f t="shared" si="1"/>
        <v>0</v>
      </c>
      <c r="G60" s="71" cm="1">
        <f t="array" ref="G60">IF(F60=0,
  0,
  IF(F60="",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_xlfn.XLOOKUP(F60, _xlpm.valores, _xlpm.valorGrupo),
        _xlpm.resultado
      ),
      ""
    )
  )
)</f>
        <v>0</v>
      </c>
    </row>
    <row r="61" spans="1:7" ht="34.200000000000003" customHeight="1" x14ac:dyDescent="0.3">
      <c r="A61" s="52" t="str" cm="1">
        <f t="array" ref="A61">IFERROR(INDEX(DEMANDA!$A$13:$A$220, ROW()-9), "")</f>
        <v/>
      </c>
      <c r="B61" s="53" t="str" cm="1">
        <f t="array" ref="B61">IFERROR(INDEX(DEMANDA!$B$13:$B$220, ROW()-9), "")</f>
        <v/>
      </c>
      <c r="C61" s="34"/>
      <c r="D61" s="41" t="str">
        <f t="shared" si="2"/>
        <v/>
      </c>
      <c r="E61" s="34"/>
      <c r="F61" s="70">
        <f t="shared" si="1"/>
        <v>0</v>
      </c>
      <c r="G61" s="71" cm="1">
        <f t="array" ref="G61">IF(F61=0,
  0,
  IF(F61="",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_xlfn.XLOOKUP(F61, _xlpm.valores, _xlpm.valorGrupo),
        _xlpm.resultado
      ),
      ""
    )
  )
)</f>
        <v>0</v>
      </c>
    </row>
    <row r="62" spans="1:7" ht="34.200000000000003" customHeight="1" x14ac:dyDescent="0.3">
      <c r="A62" s="52" t="str" cm="1">
        <f t="array" ref="A62">IFERROR(INDEX(DEMANDA!$A$13:$A$220, ROW()-9), "")</f>
        <v/>
      </c>
      <c r="B62" s="53" t="str" cm="1">
        <f t="array" ref="B62">IFERROR(INDEX(DEMANDA!$B$13:$B$220, ROW()-9), "")</f>
        <v/>
      </c>
      <c r="C62" s="34"/>
      <c r="D62" s="41" t="str">
        <f t="shared" si="2"/>
        <v/>
      </c>
      <c r="E62" s="34"/>
      <c r="F62" s="70">
        <f t="shared" si="1"/>
        <v>0</v>
      </c>
      <c r="G62" s="71" cm="1">
        <f t="array" ref="G62">IF(F62=0,
  0,
  IF(F62="",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_xlfn.XLOOKUP(F62, _xlpm.valores, _xlpm.valorGrupo),
        _xlpm.resultado
      ),
      ""
    )
  )
)</f>
        <v>0</v>
      </c>
    </row>
    <row r="63" spans="1:7" ht="34.200000000000003" customHeight="1" x14ac:dyDescent="0.3">
      <c r="A63" s="52" t="str" cm="1">
        <f t="array" ref="A63">IFERROR(INDEX(DEMANDA!$A$13:$A$220, ROW()-9), "")</f>
        <v/>
      </c>
      <c r="B63" s="53" t="str" cm="1">
        <f t="array" ref="B63">IFERROR(INDEX(DEMANDA!$B$13:$B$220, ROW()-9), "")</f>
        <v/>
      </c>
      <c r="C63" s="34"/>
      <c r="D63" s="41" t="str">
        <f t="shared" si="2"/>
        <v/>
      </c>
      <c r="E63" s="34"/>
      <c r="F63" s="70">
        <f t="shared" si="1"/>
        <v>0</v>
      </c>
      <c r="G63" s="71" cm="1">
        <f t="array" ref="G63">IF(F63=0,
  0,
  IF(F63="",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_xlfn.XLOOKUP(F63, _xlpm.valores, _xlpm.valorGrupo),
        _xlpm.resultado
      ),
      ""
    )
  )
)</f>
        <v>0</v>
      </c>
    </row>
    <row r="64" spans="1:7" ht="34.200000000000003" customHeight="1" x14ac:dyDescent="0.3">
      <c r="A64" s="52" t="str" cm="1">
        <f t="array" ref="A64">IFERROR(INDEX(DEMANDA!$A$13:$A$220, ROW()-9), "")</f>
        <v/>
      </c>
      <c r="B64" s="53" t="str" cm="1">
        <f t="array" ref="B64">IFERROR(INDEX(DEMANDA!$B$13:$B$220, ROW()-9), "")</f>
        <v/>
      </c>
      <c r="C64" s="34"/>
      <c r="D64" s="41" t="str">
        <f t="shared" si="2"/>
        <v/>
      </c>
      <c r="E64" s="34"/>
      <c r="F64" s="70">
        <f t="shared" si="1"/>
        <v>0</v>
      </c>
      <c r="G64" s="71" cm="1">
        <f t="array" ref="G64">IF(F64=0,
  0,
  IF(F64="",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_xlfn.XLOOKUP(F64, _xlpm.valores, _xlpm.valorGrupo),
        _xlpm.resultado
      ),
      ""
    )
  )
)</f>
        <v>0</v>
      </c>
    </row>
    <row r="65" spans="1:7" ht="34.200000000000003" customHeight="1" x14ac:dyDescent="0.3">
      <c r="A65" s="52" t="str" cm="1">
        <f t="array" ref="A65">IFERROR(INDEX(DEMANDA!$A$13:$A$220, ROW()-9), "")</f>
        <v/>
      </c>
      <c r="B65" s="53" t="str" cm="1">
        <f t="array" ref="B65">IFERROR(INDEX(DEMANDA!$B$13:$B$220, ROW()-9), "")</f>
        <v/>
      </c>
      <c r="C65" s="34"/>
      <c r="D65" s="41" t="str">
        <f t="shared" si="2"/>
        <v/>
      </c>
      <c r="E65" s="34"/>
      <c r="F65" s="70">
        <f t="shared" si="1"/>
        <v>0</v>
      </c>
      <c r="G65" s="71" cm="1">
        <f t="array" ref="G65">IF(F65=0,
  0,
  IF(F65="",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_xlfn.XLOOKUP(F65, _xlpm.valores, _xlpm.valorGrupo),
        _xlpm.resultado
      ),
      ""
    )
  )
)</f>
        <v>0</v>
      </c>
    </row>
    <row r="66" spans="1:7" ht="34.200000000000003" customHeight="1" x14ac:dyDescent="0.3">
      <c r="A66" s="52" t="str" cm="1">
        <f t="array" ref="A66">IFERROR(INDEX(DEMANDA!$A$13:$A$220, ROW()-9), "")</f>
        <v/>
      </c>
      <c r="B66" s="53" t="str" cm="1">
        <f t="array" ref="B66">IFERROR(INDEX(DEMANDA!$B$13:$B$220, ROW()-9), "")</f>
        <v/>
      </c>
      <c r="C66" s="34"/>
      <c r="D66" s="41" t="str">
        <f t="shared" si="2"/>
        <v/>
      </c>
      <c r="E66" s="34"/>
      <c r="F66" s="70">
        <f t="shared" si="1"/>
        <v>0</v>
      </c>
      <c r="G66" s="71" cm="1">
        <f t="array" ref="G66">IF(F66=0,
  0,
  IF(F66="",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_xlfn.XLOOKUP(F66, _xlpm.valores, _xlpm.valorGrupo),
        _xlpm.resultado
      ),
      ""
    )
  )
)</f>
        <v>0</v>
      </c>
    </row>
    <row r="67" spans="1:7" ht="34.200000000000003" customHeight="1" x14ac:dyDescent="0.3">
      <c r="A67" s="52" t="str" cm="1">
        <f t="array" ref="A67">IFERROR(INDEX(DEMANDA!$A$13:$A$220, ROW()-9), "")</f>
        <v/>
      </c>
      <c r="B67" s="53" t="str" cm="1">
        <f t="array" ref="B67">IFERROR(INDEX(DEMANDA!$B$13:$B$220, ROW()-9), "")</f>
        <v/>
      </c>
      <c r="C67" s="34"/>
      <c r="D67" s="41" t="str">
        <f t="shared" si="2"/>
        <v/>
      </c>
      <c r="E67" s="34"/>
      <c r="F67" s="70">
        <f t="shared" si="1"/>
        <v>0</v>
      </c>
      <c r="G67" s="71" cm="1">
        <f t="array" ref="G67">IF(F67=0,
  0,
  IF(F67="",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_xlfn.XLOOKUP(F67, _xlpm.valores, _xlpm.valorGrupo),
        _xlpm.resultado
      ),
      ""
    )
  )
)</f>
        <v>0</v>
      </c>
    </row>
    <row r="68" spans="1:7" ht="34.200000000000003" customHeight="1" x14ac:dyDescent="0.3">
      <c r="A68" s="52" t="str" cm="1">
        <f t="array" ref="A68">IFERROR(INDEX(DEMANDA!$A$13:$A$220, ROW()-9), "")</f>
        <v/>
      </c>
      <c r="B68" s="53" t="str" cm="1">
        <f t="array" ref="B68">IFERROR(INDEX(DEMANDA!$B$13:$B$220, ROW()-9), "")</f>
        <v/>
      </c>
      <c r="C68" s="34"/>
      <c r="D68" s="41" t="str">
        <f t="shared" si="2"/>
        <v/>
      </c>
      <c r="E68" s="34"/>
      <c r="F68" s="70">
        <f t="shared" si="1"/>
        <v>0</v>
      </c>
      <c r="G68" s="71" cm="1">
        <f t="array" ref="G68">IF(F68=0,
  0,
  IF(F68="",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_xlfn.XLOOKUP(F68, _xlpm.valores, _xlpm.valorGrupo),
        _xlpm.resultado
      ),
      ""
    )
  )
)</f>
        <v>0</v>
      </c>
    </row>
    <row r="69" spans="1:7" ht="34.200000000000003" customHeight="1" x14ac:dyDescent="0.3">
      <c r="A69" s="52" t="str" cm="1">
        <f t="array" ref="A69">IFERROR(INDEX(DEMANDA!$A$13:$A$220, ROW()-9), "")</f>
        <v/>
      </c>
      <c r="B69" s="53" t="str" cm="1">
        <f t="array" ref="B69">IFERROR(INDEX(DEMANDA!$B$13:$B$220, ROW()-9), "")</f>
        <v/>
      </c>
      <c r="C69" s="34"/>
      <c r="D69" s="41" t="str">
        <f t="shared" si="2"/>
        <v/>
      </c>
      <c r="E69" s="34"/>
      <c r="F69" s="70">
        <f t="shared" si="1"/>
        <v>0</v>
      </c>
      <c r="G69" s="71" cm="1">
        <f t="array" ref="G69">IF(F69=0,
  0,
  IF(F69="",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_xlfn.XLOOKUP(F69, _xlpm.valores, _xlpm.valorGrupo),
        _xlpm.resultado
      ),
      ""
    )
  )
)</f>
        <v>0</v>
      </c>
    </row>
    <row r="70" spans="1:7" ht="34.200000000000003" customHeight="1" x14ac:dyDescent="0.3">
      <c r="A70" s="52" t="str" cm="1">
        <f t="array" ref="A70">IFERROR(INDEX(DEMANDA!$A$13:$A$220, ROW()-9), "")</f>
        <v/>
      </c>
      <c r="B70" s="53" t="str" cm="1">
        <f t="array" ref="B70">IFERROR(INDEX(DEMANDA!$B$13:$B$220, ROW()-9), "")</f>
        <v/>
      </c>
      <c r="C70" s="34"/>
      <c r="D70" s="41" t="str">
        <f t="shared" si="2"/>
        <v/>
      </c>
      <c r="E70" s="34"/>
      <c r="F70" s="70">
        <f t="shared" si="1"/>
        <v>0</v>
      </c>
      <c r="G70" s="71" cm="1">
        <f t="array" ref="G70">IF(F70=0,
  0,
  IF(F70="",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_xlfn.XLOOKUP(F70, _xlpm.valores, _xlpm.valorGrupo),
        _xlpm.resultado
      ),
      ""
    )
  )
)</f>
        <v>0</v>
      </c>
    </row>
    <row r="71" spans="1:7" ht="34.200000000000003" customHeight="1" x14ac:dyDescent="0.3">
      <c r="A71" s="52" t="str" cm="1">
        <f t="array" ref="A71">IFERROR(INDEX(DEMANDA!$A$13:$A$220, ROW()-9), "")</f>
        <v/>
      </c>
      <c r="B71" s="53" t="str" cm="1">
        <f t="array" ref="B71">IFERROR(INDEX(DEMANDA!$B$13:$B$220, ROW()-9), "")</f>
        <v/>
      </c>
      <c r="C71" s="34"/>
      <c r="D71" s="41" t="str">
        <f t="shared" si="2"/>
        <v/>
      </c>
      <c r="E71" s="34"/>
      <c r="F71" s="70">
        <f t="shared" si="1"/>
        <v>0</v>
      </c>
      <c r="G71" s="71" cm="1">
        <f t="array" ref="G71">IF(F71=0,
  0,
  IF(F71="",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_xlfn.XLOOKUP(F71, _xlpm.valores, _xlpm.valorGrupo),
        _xlpm.resultado
      ),
      ""
    )
  )
)</f>
        <v>0</v>
      </c>
    </row>
    <row r="72" spans="1:7" ht="34.200000000000003" customHeight="1" x14ac:dyDescent="0.3">
      <c r="A72" s="52" t="str" cm="1">
        <f t="array" ref="A72">IFERROR(INDEX(DEMANDA!$A$13:$A$220, ROW()-9), "")</f>
        <v/>
      </c>
      <c r="B72" s="53" t="str" cm="1">
        <f t="array" ref="B72">IFERROR(INDEX(DEMANDA!$B$13:$B$220, ROW()-9), "")</f>
        <v/>
      </c>
      <c r="C72" s="34"/>
      <c r="D72" s="41" t="str">
        <f t="shared" si="2"/>
        <v/>
      </c>
      <c r="E72" s="34"/>
      <c r="F72" s="70">
        <f t="shared" si="1"/>
        <v>0</v>
      </c>
      <c r="G72" s="71" cm="1">
        <f t="array" ref="G72">IF(F72=0,
  0,
  IF(F72="",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_xlfn.XLOOKUP(F72, _xlpm.valores, _xlpm.valorGrupo),
        _xlpm.resultado
      ),
      ""
    )
  )
)</f>
        <v>0</v>
      </c>
    </row>
    <row r="73" spans="1:7" ht="34.200000000000003" customHeight="1" x14ac:dyDescent="0.3">
      <c r="A73" s="52" t="str" cm="1">
        <f t="array" ref="A73">IFERROR(INDEX(DEMANDA!$A$13:$A$220, ROW()-9), "")</f>
        <v/>
      </c>
      <c r="B73" s="53" t="str" cm="1">
        <f t="array" ref="B73">IFERROR(INDEX(DEMANDA!$B$13:$B$220, ROW()-9), "")</f>
        <v/>
      </c>
      <c r="C73" s="34"/>
      <c r="D73" s="41" t="str">
        <f t="shared" si="2"/>
        <v/>
      </c>
      <c r="E73" s="34"/>
      <c r="F73" s="70">
        <f t="shared" si="1"/>
        <v>0</v>
      </c>
      <c r="G73" s="71" cm="1">
        <f t="array" ref="G73">IF(F73=0,
  0,
  IF(F73="",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_xlfn.XLOOKUP(F73, _xlpm.valores, _xlpm.valorGrupo),
        _xlpm.resultado
      ),
      ""
    )
  )
)</f>
        <v>0</v>
      </c>
    </row>
    <row r="74" spans="1:7" ht="34.200000000000003" customHeight="1" x14ac:dyDescent="0.3">
      <c r="A74" s="52" t="str" cm="1">
        <f t="array" ref="A74">IFERROR(INDEX(DEMANDA!$A$13:$A$220, ROW()-9), "")</f>
        <v/>
      </c>
      <c r="B74" s="53" t="str" cm="1">
        <f t="array" ref="B74">IFERROR(INDEX(DEMANDA!$B$13:$B$220, ROW()-9), "")</f>
        <v/>
      </c>
      <c r="C74" s="34"/>
      <c r="D74" s="41" t="str">
        <f t="shared" si="2"/>
        <v/>
      </c>
      <c r="E74" s="34"/>
      <c r="F74" s="70">
        <f t="shared" si="1"/>
        <v>0</v>
      </c>
      <c r="G74" s="71" cm="1">
        <f t="array" ref="G74">IF(F74=0,
  0,
  IF(F74="",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_xlfn.XLOOKUP(F74, _xlpm.valores, _xlpm.valorGrupo),
        _xlpm.resultado
      ),
      ""
    )
  )
)</f>
        <v>0</v>
      </c>
    </row>
    <row r="75" spans="1:7" ht="34.200000000000003" customHeight="1" x14ac:dyDescent="0.3">
      <c r="A75" s="52" t="str" cm="1">
        <f t="array" ref="A75">IFERROR(INDEX(DEMANDA!$A$13:$A$220, ROW()-9), "")</f>
        <v/>
      </c>
      <c r="B75" s="53" t="str" cm="1">
        <f t="array" ref="B75">IFERROR(INDEX(DEMANDA!$B$13:$B$220, ROW()-9), "")</f>
        <v/>
      </c>
      <c r="C75" s="34"/>
      <c r="D75" s="41" t="str">
        <f t="shared" si="2"/>
        <v/>
      </c>
      <c r="E75" s="34"/>
      <c r="F75" s="70">
        <f t="shared" ref="F75:F138" si="3">IFERROR(D75 + E75, 0)</f>
        <v>0</v>
      </c>
      <c r="G75" s="71" cm="1">
        <f t="array" ref="G75">IF(F75=0,
  0,
  IF(F75="",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_xlfn.XLOOKUP(F75, _xlpm.valores, _xlpm.valorGrupo),
        _xlpm.resultado
      ),
      ""
    )
  )
)</f>
        <v>0</v>
      </c>
    </row>
    <row r="76" spans="1:7" ht="34.200000000000003" customHeight="1" x14ac:dyDescent="0.3">
      <c r="A76" s="52" t="str" cm="1">
        <f t="array" ref="A76">IFERROR(INDEX(DEMANDA!$A$13:$A$220, ROW()-9), "")</f>
        <v/>
      </c>
      <c r="B76" s="53" t="str" cm="1">
        <f t="array" ref="B76">IFERROR(INDEX(DEMANDA!$B$13:$B$220, ROW()-9), "")</f>
        <v/>
      </c>
      <c r="C76" s="34"/>
      <c r="D76" s="41" t="str">
        <f t="shared" ref="D76:D139" si="4">IF(OR(C76="", $F$5=""), "", C76*$F$5/160)</f>
        <v/>
      </c>
      <c r="E76" s="34"/>
      <c r="F76" s="70">
        <f t="shared" si="3"/>
        <v>0</v>
      </c>
      <c r="G76" s="71" cm="1">
        <f t="array" ref="G76">IF(F76=0,
  0,
  IF(F76="",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_xlfn.XLOOKUP(F76, _xlpm.valores, _xlpm.valorGrupo),
        _xlpm.resultado
      ),
      ""
    )
  )
)</f>
        <v>0</v>
      </c>
    </row>
    <row r="77" spans="1:7" ht="34.200000000000003" customHeight="1" x14ac:dyDescent="0.3">
      <c r="A77" s="52" t="str" cm="1">
        <f t="array" ref="A77">IFERROR(INDEX(DEMANDA!$A$13:$A$220, ROW()-9), "")</f>
        <v/>
      </c>
      <c r="B77" s="53" t="str" cm="1">
        <f t="array" ref="B77">IFERROR(INDEX(DEMANDA!$B$13:$B$220, ROW()-9), "")</f>
        <v/>
      </c>
      <c r="C77" s="34"/>
      <c r="D77" s="41" t="str">
        <f t="shared" si="4"/>
        <v/>
      </c>
      <c r="E77" s="34"/>
      <c r="F77" s="70">
        <f t="shared" si="3"/>
        <v>0</v>
      </c>
      <c r="G77" s="71" cm="1">
        <f t="array" ref="G77">IF(F77=0,
  0,
  IF(F77="",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_xlfn.XLOOKUP(F77, _xlpm.valores, _xlpm.valorGrupo),
        _xlpm.resultado
      ),
      ""
    )
  )
)</f>
        <v>0</v>
      </c>
    </row>
    <row r="78" spans="1:7" ht="34.200000000000003" customHeight="1" x14ac:dyDescent="0.3">
      <c r="A78" s="52" t="str" cm="1">
        <f t="array" ref="A78">IFERROR(INDEX(DEMANDA!$A$13:$A$220, ROW()-9), "")</f>
        <v/>
      </c>
      <c r="B78" s="53" t="str" cm="1">
        <f t="array" ref="B78">IFERROR(INDEX(DEMANDA!$B$13:$B$220, ROW()-9), "")</f>
        <v/>
      </c>
      <c r="C78" s="34"/>
      <c r="D78" s="41" t="str">
        <f t="shared" si="4"/>
        <v/>
      </c>
      <c r="E78" s="34"/>
      <c r="F78" s="70">
        <f t="shared" si="3"/>
        <v>0</v>
      </c>
      <c r="G78" s="71" cm="1">
        <f t="array" ref="G78">IF(F78=0,
  0,
  IF(F78="",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_xlfn.XLOOKUP(F78, _xlpm.valores, _xlpm.valorGrupo),
        _xlpm.resultado
      ),
      ""
    )
  )
)</f>
        <v>0</v>
      </c>
    </row>
    <row r="79" spans="1:7" ht="34.200000000000003" customHeight="1" x14ac:dyDescent="0.3">
      <c r="A79" s="52" t="str" cm="1">
        <f t="array" ref="A79">IFERROR(INDEX(DEMANDA!$A$13:$A$220, ROW()-9), "")</f>
        <v/>
      </c>
      <c r="B79" s="53" t="str" cm="1">
        <f t="array" ref="B79">IFERROR(INDEX(DEMANDA!$B$13:$B$220, ROW()-9), "")</f>
        <v/>
      </c>
      <c r="C79" s="34"/>
      <c r="D79" s="41" t="str">
        <f t="shared" si="4"/>
        <v/>
      </c>
      <c r="E79" s="34"/>
      <c r="F79" s="70">
        <f t="shared" si="3"/>
        <v>0</v>
      </c>
      <c r="G79" s="71" cm="1">
        <f t="array" ref="G79">IF(F79=0,
  0,
  IF(F79="",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_xlfn.XLOOKUP(F79, _xlpm.valores, _xlpm.valorGrupo),
        _xlpm.resultado
      ),
      ""
    )
  )
)</f>
        <v>0</v>
      </c>
    </row>
    <row r="80" spans="1:7" ht="34.200000000000003" customHeight="1" x14ac:dyDescent="0.3">
      <c r="A80" s="52" t="str" cm="1">
        <f t="array" ref="A80">IFERROR(INDEX(DEMANDA!$A$13:$A$220, ROW()-9), "")</f>
        <v/>
      </c>
      <c r="B80" s="53" t="str" cm="1">
        <f t="array" ref="B80">IFERROR(INDEX(DEMANDA!$B$13:$B$220, ROW()-9), "")</f>
        <v/>
      </c>
      <c r="C80" s="34"/>
      <c r="D80" s="41" t="str">
        <f t="shared" si="4"/>
        <v/>
      </c>
      <c r="E80" s="34"/>
      <c r="F80" s="70">
        <f t="shared" si="3"/>
        <v>0</v>
      </c>
      <c r="G80" s="71" cm="1">
        <f t="array" ref="G80">IF(F80=0,
  0,
  IF(F80="",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_xlfn.XLOOKUP(F80, _xlpm.valores, _xlpm.valorGrupo),
        _xlpm.resultado
      ),
      ""
    )
  )
)</f>
        <v>0</v>
      </c>
    </row>
    <row r="81" spans="1:7" ht="34.200000000000003" customHeight="1" x14ac:dyDescent="0.3">
      <c r="A81" s="52" t="str" cm="1">
        <f t="array" ref="A81">IFERROR(INDEX(DEMANDA!$A$13:$A$220, ROW()-9), "")</f>
        <v/>
      </c>
      <c r="B81" s="53" t="str" cm="1">
        <f t="array" ref="B81">IFERROR(INDEX(DEMANDA!$B$13:$B$220, ROW()-9), "")</f>
        <v/>
      </c>
      <c r="C81" s="34"/>
      <c r="D81" s="41" t="str">
        <f t="shared" si="4"/>
        <v/>
      </c>
      <c r="E81" s="34"/>
      <c r="F81" s="70">
        <f t="shared" si="3"/>
        <v>0</v>
      </c>
      <c r="G81" s="71" cm="1">
        <f t="array" ref="G81">IF(F81=0,
  0,
  IF(F81="",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_xlfn.XLOOKUP(F81, _xlpm.valores, _xlpm.valorGrupo),
        _xlpm.resultado
      ),
      ""
    )
  )
)</f>
        <v>0</v>
      </c>
    </row>
    <row r="82" spans="1:7" ht="34.200000000000003" customHeight="1" x14ac:dyDescent="0.3">
      <c r="A82" s="52" t="str" cm="1">
        <f t="array" ref="A82">IFERROR(INDEX(DEMANDA!$A$13:$A$220, ROW()-9), "")</f>
        <v/>
      </c>
      <c r="B82" s="53" t="str" cm="1">
        <f t="array" ref="B82">IFERROR(INDEX(DEMANDA!$B$13:$B$220, ROW()-9), "")</f>
        <v/>
      </c>
      <c r="C82" s="34"/>
      <c r="D82" s="41" t="str">
        <f t="shared" si="4"/>
        <v/>
      </c>
      <c r="E82" s="34"/>
      <c r="F82" s="70">
        <f t="shared" si="3"/>
        <v>0</v>
      </c>
      <c r="G82" s="71" cm="1">
        <f t="array" ref="G82">IF(F82=0,
  0,
  IF(F82="",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_xlfn.XLOOKUP(F82, _xlpm.valores, _xlpm.valorGrupo),
        _xlpm.resultado
      ),
      ""
    )
  )
)</f>
        <v>0</v>
      </c>
    </row>
    <row r="83" spans="1:7" ht="34.200000000000003" customHeight="1" x14ac:dyDescent="0.3">
      <c r="A83" s="52" t="str" cm="1">
        <f t="array" ref="A83">IFERROR(INDEX(DEMANDA!$A$13:$A$220, ROW()-9), "")</f>
        <v/>
      </c>
      <c r="B83" s="53" t="str" cm="1">
        <f t="array" ref="B83">IFERROR(INDEX(DEMANDA!$B$13:$B$220, ROW()-9), "")</f>
        <v/>
      </c>
      <c r="C83" s="34"/>
      <c r="D83" s="41" t="str">
        <f t="shared" si="4"/>
        <v/>
      </c>
      <c r="E83" s="34"/>
      <c r="F83" s="70">
        <f t="shared" si="3"/>
        <v>0</v>
      </c>
      <c r="G83" s="71" cm="1">
        <f t="array" ref="G83">IF(F83=0,
  0,
  IF(F83="",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_xlfn.XLOOKUP(F83, _xlpm.valores, _xlpm.valorGrupo),
        _xlpm.resultado
      ),
      ""
    )
  )
)</f>
        <v>0</v>
      </c>
    </row>
    <row r="84" spans="1:7" ht="34.200000000000003" customHeight="1" x14ac:dyDescent="0.3">
      <c r="A84" s="52" t="str" cm="1">
        <f t="array" ref="A84">IFERROR(INDEX(DEMANDA!$A$13:$A$220, ROW()-9), "")</f>
        <v/>
      </c>
      <c r="B84" s="53" t="str" cm="1">
        <f t="array" ref="B84">IFERROR(INDEX(DEMANDA!$B$13:$B$220, ROW()-9), "")</f>
        <v/>
      </c>
      <c r="C84" s="34"/>
      <c r="D84" s="41" t="str">
        <f t="shared" si="4"/>
        <v/>
      </c>
      <c r="E84" s="34"/>
      <c r="F84" s="70">
        <f t="shared" si="3"/>
        <v>0</v>
      </c>
      <c r="G84" s="71" cm="1">
        <f t="array" ref="G84">IF(F84=0,
  0,
  IF(F84="",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_xlfn.XLOOKUP(F84, _xlpm.valores, _xlpm.valorGrupo),
        _xlpm.resultado
      ),
      ""
    )
  )
)</f>
        <v>0</v>
      </c>
    </row>
    <row r="85" spans="1:7" ht="34.200000000000003" customHeight="1" x14ac:dyDescent="0.3">
      <c r="A85" s="52" t="str" cm="1">
        <f t="array" ref="A85">IFERROR(INDEX(DEMANDA!$A$13:$A$220, ROW()-9), "")</f>
        <v/>
      </c>
      <c r="B85" s="53" t="str" cm="1">
        <f t="array" ref="B85">IFERROR(INDEX(DEMANDA!$B$13:$B$220, ROW()-9), "")</f>
        <v/>
      </c>
      <c r="C85" s="34"/>
      <c r="D85" s="41" t="str">
        <f t="shared" si="4"/>
        <v/>
      </c>
      <c r="E85" s="34"/>
      <c r="F85" s="70">
        <f t="shared" si="3"/>
        <v>0</v>
      </c>
      <c r="G85" s="71" cm="1">
        <f t="array" ref="G85">IF(F85=0,
  0,
  IF(F85="",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_xlfn.XLOOKUP(F85, _xlpm.valores, _xlpm.valorGrupo),
        _xlpm.resultado
      ),
      ""
    )
  )
)</f>
        <v>0</v>
      </c>
    </row>
    <row r="86" spans="1:7" ht="34.200000000000003" customHeight="1" x14ac:dyDescent="0.3">
      <c r="A86" s="52" t="str" cm="1">
        <f t="array" ref="A86">IFERROR(INDEX(DEMANDA!$A$13:$A$220, ROW()-9), "")</f>
        <v/>
      </c>
      <c r="B86" s="53" t="str" cm="1">
        <f t="array" ref="B86">IFERROR(INDEX(DEMANDA!$B$13:$B$220, ROW()-9), "")</f>
        <v/>
      </c>
      <c r="C86" s="34"/>
      <c r="D86" s="41" t="str">
        <f t="shared" si="4"/>
        <v/>
      </c>
      <c r="E86" s="34"/>
      <c r="F86" s="70">
        <f t="shared" si="3"/>
        <v>0</v>
      </c>
      <c r="G86" s="71" cm="1">
        <f t="array" ref="G86">IF(F86=0,
  0,
  IF(F86="",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_xlfn.XLOOKUP(F86, _xlpm.valores, _xlpm.valorGrupo),
        _xlpm.resultado
      ),
      ""
    )
  )
)</f>
        <v>0</v>
      </c>
    </row>
    <row r="87" spans="1:7" ht="34.200000000000003" customHeight="1" x14ac:dyDescent="0.3">
      <c r="A87" s="52" t="str" cm="1">
        <f t="array" ref="A87">IFERROR(INDEX(DEMANDA!$A$13:$A$220, ROW()-9), "")</f>
        <v/>
      </c>
      <c r="B87" s="53" t="str" cm="1">
        <f t="array" ref="B87">IFERROR(INDEX(DEMANDA!$B$13:$B$220, ROW()-9), "")</f>
        <v/>
      </c>
      <c r="C87" s="34"/>
      <c r="D87" s="41" t="str">
        <f t="shared" si="4"/>
        <v/>
      </c>
      <c r="E87" s="34"/>
      <c r="F87" s="70">
        <f t="shared" si="3"/>
        <v>0</v>
      </c>
      <c r="G87" s="71" cm="1">
        <f t="array" ref="G87">IF(F87=0,
  0,
  IF(F87="",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_xlfn.XLOOKUP(F87, _xlpm.valores, _xlpm.valorGrupo),
        _xlpm.resultado
      ),
      ""
    )
  )
)</f>
        <v>0</v>
      </c>
    </row>
    <row r="88" spans="1:7" ht="34.200000000000003" customHeight="1" x14ac:dyDescent="0.3">
      <c r="A88" s="52" t="str" cm="1">
        <f t="array" ref="A88">IFERROR(INDEX(DEMANDA!$A$13:$A$220, ROW()-9), "")</f>
        <v/>
      </c>
      <c r="B88" s="53" t="str" cm="1">
        <f t="array" ref="B88">IFERROR(INDEX(DEMANDA!$B$13:$B$220, ROW()-9), "")</f>
        <v/>
      </c>
      <c r="C88" s="34"/>
      <c r="D88" s="41" t="str">
        <f t="shared" si="4"/>
        <v/>
      </c>
      <c r="E88" s="34"/>
      <c r="F88" s="70">
        <f t="shared" si="3"/>
        <v>0</v>
      </c>
      <c r="G88" s="71" cm="1">
        <f t="array" ref="G88">IF(F88=0,
  0,
  IF(F88="",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_xlfn.XLOOKUP(F88, _xlpm.valores, _xlpm.valorGrupo),
        _xlpm.resultado
      ),
      ""
    )
  )
)</f>
        <v>0</v>
      </c>
    </row>
    <row r="89" spans="1:7" ht="34.200000000000003" customHeight="1" x14ac:dyDescent="0.3">
      <c r="A89" s="52" t="str" cm="1">
        <f t="array" ref="A89">IFERROR(INDEX(DEMANDA!$A$13:$A$220, ROW()-9), "")</f>
        <v/>
      </c>
      <c r="B89" s="53" t="str" cm="1">
        <f t="array" ref="B89">IFERROR(INDEX(DEMANDA!$B$13:$B$220, ROW()-9), "")</f>
        <v/>
      </c>
      <c r="C89" s="34"/>
      <c r="D89" s="41" t="str">
        <f t="shared" si="4"/>
        <v/>
      </c>
      <c r="E89" s="34"/>
      <c r="F89" s="70">
        <f t="shared" si="3"/>
        <v>0</v>
      </c>
      <c r="G89" s="71" cm="1">
        <f t="array" ref="G89">IF(F89=0,
  0,
  IF(F89="",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_xlfn.XLOOKUP(F89, _xlpm.valores, _xlpm.valorGrupo),
        _xlpm.resultado
      ),
      ""
    )
  )
)</f>
        <v>0</v>
      </c>
    </row>
    <row r="90" spans="1:7" ht="34.200000000000003" customHeight="1" x14ac:dyDescent="0.3">
      <c r="A90" s="52" t="str" cm="1">
        <f t="array" ref="A90">IFERROR(INDEX(DEMANDA!$A$13:$A$220, ROW()-9), "")</f>
        <v/>
      </c>
      <c r="B90" s="53" t="str" cm="1">
        <f t="array" ref="B90">IFERROR(INDEX(DEMANDA!$B$13:$B$220, ROW()-9), "")</f>
        <v/>
      </c>
      <c r="C90" s="34"/>
      <c r="D90" s="41" t="str">
        <f t="shared" si="4"/>
        <v/>
      </c>
      <c r="E90" s="34"/>
      <c r="F90" s="70">
        <f t="shared" si="3"/>
        <v>0</v>
      </c>
      <c r="G90" s="71" cm="1">
        <f t="array" ref="G90">IF(F90=0,
  0,
  IF(F90="",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_xlfn.XLOOKUP(F90, _xlpm.valores, _xlpm.valorGrupo),
        _xlpm.resultado
      ),
      ""
    )
  )
)</f>
        <v>0</v>
      </c>
    </row>
    <row r="91" spans="1:7" ht="34.200000000000003" customHeight="1" x14ac:dyDescent="0.3">
      <c r="A91" s="52" t="str" cm="1">
        <f t="array" ref="A91">IFERROR(INDEX(DEMANDA!$A$13:$A$220, ROW()-9), "")</f>
        <v/>
      </c>
      <c r="B91" s="53" t="str" cm="1">
        <f t="array" ref="B91">IFERROR(INDEX(DEMANDA!$B$13:$B$220, ROW()-9), "")</f>
        <v/>
      </c>
      <c r="C91" s="34"/>
      <c r="D91" s="41" t="str">
        <f t="shared" si="4"/>
        <v/>
      </c>
      <c r="E91" s="34"/>
      <c r="F91" s="70">
        <f t="shared" si="3"/>
        <v>0</v>
      </c>
      <c r="G91" s="71" cm="1">
        <f t="array" ref="G91">IF(F91=0,
  0,
  IF(F91="",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_xlfn.XLOOKUP(F91, _xlpm.valores, _xlpm.valorGrupo),
        _xlpm.resultado
      ),
      ""
    )
  )
)</f>
        <v>0</v>
      </c>
    </row>
    <row r="92" spans="1:7" ht="34.200000000000003" customHeight="1" x14ac:dyDescent="0.3">
      <c r="A92" s="52" t="str" cm="1">
        <f t="array" ref="A92">IFERROR(INDEX(DEMANDA!$A$13:$A$220, ROW()-9), "")</f>
        <v/>
      </c>
      <c r="B92" s="53" t="str" cm="1">
        <f t="array" ref="B92">IFERROR(INDEX(DEMANDA!$B$13:$B$220, ROW()-9), "")</f>
        <v/>
      </c>
      <c r="C92" s="34"/>
      <c r="D92" s="41" t="str">
        <f t="shared" si="4"/>
        <v/>
      </c>
      <c r="E92" s="34"/>
      <c r="F92" s="70">
        <f t="shared" si="3"/>
        <v>0</v>
      </c>
      <c r="G92" s="71" cm="1">
        <f t="array" ref="G92">IF(F92=0,
  0,
  IF(F92="",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_xlfn.XLOOKUP(F92, _xlpm.valores, _xlpm.valorGrupo),
        _xlpm.resultado
      ),
      ""
    )
  )
)</f>
        <v>0</v>
      </c>
    </row>
    <row r="93" spans="1:7" ht="34.200000000000003" customHeight="1" x14ac:dyDescent="0.3">
      <c r="A93" s="52" t="str" cm="1">
        <f t="array" ref="A93">IFERROR(INDEX(DEMANDA!$A$13:$A$220, ROW()-9), "")</f>
        <v/>
      </c>
      <c r="B93" s="53" t="str" cm="1">
        <f t="array" ref="B93">IFERROR(INDEX(DEMANDA!$B$13:$B$220, ROW()-9), "")</f>
        <v/>
      </c>
      <c r="C93" s="34"/>
      <c r="D93" s="41" t="str">
        <f t="shared" si="4"/>
        <v/>
      </c>
      <c r="E93" s="34"/>
      <c r="F93" s="70">
        <f t="shared" si="3"/>
        <v>0</v>
      </c>
      <c r="G93" s="71" cm="1">
        <f t="array" ref="G93">IF(F93=0,
  0,
  IF(F93="",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_xlfn.XLOOKUP(F93, _xlpm.valores, _xlpm.valorGrupo),
        _xlpm.resultado
      ),
      ""
    )
  )
)</f>
        <v>0</v>
      </c>
    </row>
    <row r="94" spans="1:7" ht="34.200000000000003" customHeight="1" x14ac:dyDescent="0.3">
      <c r="A94" s="52" t="str" cm="1">
        <f t="array" ref="A94">IFERROR(INDEX(DEMANDA!$A$13:$A$220, ROW()-9), "")</f>
        <v/>
      </c>
      <c r="B94" s="53" t="str" cm="1">
        <f t="array" ref="B94">IFERROR(INDEX(DEMANDA!$B$13:$B$220, ROW()-9), "")</f>
        <v/>
      </c>
      <c r="C94" s="34"/>
      <c r="D94" s="41" t="str">
        <f t="shared" si="4"/>
        <v/>
      </c>
      <c r="E94" s="34"/>
      <c r="F94" s="70">
        <f t="shared" si="3"/>
        <v>0</v>
      </c>
      <c r="G94" s="71" cm="1">
        <f t="array" ref="G94">IF(F94=0,
  0,
  IF(F94="",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_xlfn.XLOOKUP(F94, _xlpm.valores, _xlpm.valorGrupo),
        _xlpm.resultado
      ),
      ""
    )
  )
)</f>
        <v>0</v>
      </c>
    </row>
    <row r="95" spans="1:7" ht="34.200000000000003" customHeight="1" x14ac:dyDescent="0.3">
      <c r="A95" s="52" t="str" cm="1">
        <f t="array" ref="A95">IFERROR(INDEX(DEMANDA!$A$13:$A$220, ROW()-9), "")</f>
        <v/>
      </c>
      <c r="B95" s="53" t="str" cm="1">
        <f t="array" ref="B95">IFERROR(INDEX(DEMANDA!$B$13:$B$220, ROW()-9), "")</f>
        <v/>
      </c>
      <c r="C95" s="34"/>
      <c r="D95" s="41" t="str">
        <f t="shared" si="4"/>
        <v/>
      </c>
      <c r="E95" s="34"/>
      <c r="F95" s="70">
        <f t="shared" si="3"/>
        <v>0</v>
      </c>
      <c r="G95" s="71" cm="1">
        <f t="array" ref="G95">IF(F95=0,
  0,
  IF(F95="",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_xlfn.XLOOKUP(F95, _xlpm.valores, _xlpm.valorGrupo),
        _xlpm.resultado
      ),
      ""
    )
  )
)</f>
        <v>0</v>
      </c>
    </row>
    <row r="96" spans="1:7" ht="34.200000000000003" customHeight="1" x14ac:dyDescent="0.3">
      <c r="A96" s="52" t="str" cm="1">
        <f t="array" ref="A96">IFERROR(INDEX(DEMANDA!$A$13:$A$220, ROW()-9), "")</f>
        <v/>
      </c>
      <c r="B96" s="53" t="str" cm="1">
        <f t="array" ref="B96">IFERROR(INDEX(DEMANDA!$B$13:$B$220, ROW()-9), "")</f>
        <v/>
      </c>
      <c r="C96" s="34"/>
      <c r="D96" s="41" t="str">
        <f t="shared" si="4"/>
        <v/>
      </c>
      <c r="E96" s="34"/>
      <c r="F96" s="70">
        <f t="shared" si="3"/>
        <v>0</v>
      </c>
      <c r="G96" s="71" cm="1">
        <f t="array" ref="G96">IF(F96=0,
  0,
  IF(F96="",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_xlfn.XLOOKUP(F96, _xlpm.valores, _xlpm.valorGrupo),
        _xlpm.resultado
      ),
      ""
    )
  )
)</f>
        <v>0</v>
      </c>
    </row>
    <row r="97" spans="1:7" ht="34.200000000000003" customHeight="1" x14ac:dyDescent="0.3">
      <c r="A97" s="52" t="str" cm="1">
        <f t="array" ref="A97">IFERROR(INDEX(DEMANDA!$A$13:$A$220, ROW()-9), "")</f>
        <v/>
      </c>
      <c r="B97" s="53" t="str" cm="1">
        <f t="array" ref="B97">IFERROR(INDEX(DEMANDA!$B$13:$B$220, ROW()-9), "")</f>
        <v/>
      </c>
      <c r="C97" s="34"/>
      <c r="D97" s="41" t="str">
        <f t="shared" si="4"/>
        <v/>
      </c>
      <c r="E97" s="34"/>
      <c r="F97" s="70">
        <f t="shared" si="3"/>
        <v>0</v>
      </c>
      <c r="G97" s="71" cm="1">
        <f t="array" ref="G97">IF(F97=0,
  0,
  IF(F97="",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_xlfn.XLOOKUP(F97, _xlpm.valores, _xlpm.valorGrupo),
        _xlpm.resultado
      ),
      ""
    )
  )
)</f>
        <v>0</v>
      </c>
    </row>
    <row r="98" spans="1:7" ht="34.200000000000003" customHeight="1" x14ac:dyDescent="0.3">
      <c r="A98" s="52" t="str" cm="1">
        <f t="array" ref="A98">IFERROR(INDEX(DEMANDA!$A$13:$A$220, ROW()-9), "")</f>
        <v/>
      </c>
      <c r="B98" s="53" t="str" cm="1">
        <f t="array" ref="B98">IFERROR(INDEX(DEMANDA!$B$13:$B$220, ROW()-9), "")</f>
        <v/>
      </c>
      <c r="C98" s="34"/>
      <c r="D98" s="41" t="str">
        <f t="shared" si="4"/>
        <v/>
      </c>
      <c r="E98" s="34"/>
      <c r="F98" s="70">
        <f t="shared" si="3"/>
        <v>0</v>
      </c>
      <c r="G98" s="71" cm="1">
        <f t="array" ref="G98">IF(F98=0,
  0,
  IF(F98="",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_xlfn.XLOOKUP(F98, _xlpm.valores, _xlpm.valorGrupo),
        _xlpm.resultado
      ),
      ""
    )
  )
)</f>
        <v>0</v>
      </c>
    </row>
    <row r="99" spans="1:7" ht="34.200000000000003" customHeight="1" x14ac:dyDescent="0.3">
      <c r="A99" s="52" t="str" cm="1">
        <f t="array" ref="A99">IFERROR(INDEX(DEMANDA!$A$13:$A$220, ROW()-9), "")</f>
        <v/>
      </c>
      <c r="B99" s="53" t="str" cm="1">
        <f t="array" ref="B99">IFERROR(INDEX(DEMANDA!$B$13:$B$220, ROW()-9), "")</f>
        <v/>
      </c>
      <c r="C99" s="34"/>
      <c r="D99" s="41" t="str">
        <f t="shared" si="4"/>
        <v/>
      </c>
      <c r="E99" s="34"/>
      <c r="F99" s="70">
        <f t="shared" si="3"/>
        <v>0</v>
      </c>
      <c r="G99" s="71" cm="1">
        <f t="array" ref="G99">IF(F99=0,
  0,
  IF(F99="",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_xlfn.XLOOKUP(F99, _xlpm.valores, _xlpm.valorGrupo),
        _xlpm.resultado
      ),
      ""
    )
  )
)</f>
        <v>0</v>
      </c>
    </row>
    <row r="100" spans="1:7" ht="34.200000000000003" customHeight="1" x14ac:dyDescent="0.3">
      <c r="A100" s="52" t="str" cm="1">
        <f t="array" ref="A100">IFERROR(INDEX(DEMANDA!$A$13:$A$220, ROW()-9), "")</f>
        <v/>
      </c>
      <c r="B100" s="53" t="str" cm="1">
        <f t="array" ref="B100">IFERROR(INDEX(DEMANDA!$B$13:$B$220, ROW()-9), "")</f>
        <v/>
      </c>
      <c r="C100" s="34"/>
      <c r="D100" s="41" t="str">
        <f t="shared" si="4"/>
        <v/>
      </c>
      <c r="E100" s="34"/>
      <c r="F100" s="70">
        <f t="shared" si="3"/>
        <v>0</v>
      </c>
      <c r="G100" s="71" cm="1">
        <f t="array" ref="G100">IF(F100=0,
  0,
  IF(F100="",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_xlfn.XLOOKUP(F100, _xlpm.valores, _xlpm.valorGrupo),
        _xlpm.resultado
      ),
      ""
    )
  )
)</f>
        <v>0</v>
      </c>
    </row>
    <row r="101" spans="1:7" ht="34.200000000000003" customHeight="1" x14ac:dyDescent="0.3">
      <c r="A101" s="52" t="str" cm="1">
        <f t="array" ref="A101">IFERROR(INDEX(DEMANDA!$A$13:$A$220, ROW()-9), "")</f>
        <v/>
      </c>
      <c r="B101" s="53" t="str" cm="1">
        <f t="array" ref="B101">IFERROR(INDEX(DEMANDA!$B$13:$B$220, ROW()-9), "")</f>
        <v/>
      </c>
      <c r="C101" s="34"/>
      <c r="D101" s="41" t="str">
        <f t="shared" si="4"/>
        <v/>
      </c>
      <c r="E101" s="34"/>
      <c r="F101" s="70">
        <f t="shared" si="3"/>
        <v>0</v>
      </c>
      <c r="G101" s="71" cm="1">
        <f t="array" ref="G101">IF(F101=0,
  0,
  IF(F101="",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_xlfn.XLOOKUP(F101, _xlpm.valores, _xlpm.valorGrupo),
        _xlpm.resultado
      ),
      ""
    )
  )
)</f>
        <v>0</v>
      </c>
    </row>
    <row r="102" spans="1:7" ht="34.200000000000003" customHeight="1" x14ac:dyDescent="0.3">
      <c r="A102" s="52" t="str" cm="1">
        <f t="array" ref="A102">IFERROR(INDEX(DEMANDA!$A$13:$A$220, ROW()-9), "")</f>
        <v/>
      </c>
      <c r="B102" s="53" t="str" cm="1">
        <f t="array" ref="B102">IFERROR(INDEX(DEMANDA!$B$13:$B$220, ROW()-9), "")</f>
        <v/>
      </c>
      <c r="C102" s="34"/>
      <c r="D102" s="41" t="str">
        <f t="shared" si="4"/>
        <v/>
      </c>
      <c r="E102" s="34"/>
      <c r="F102" s="70">
        <f t="shared" si="3"/>
        <v>0</v>
      </c>
      <c r="G102" s="71" cm="1">
        <f t="array" ref="G102">IF(F102=0,
  0,
  IF(F102="",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_xlfn.XLOOKUP(F102, _xlpm.valores, _xlpm.valorGrupo),
        _xlpm.resultado
      ),
      ""
    )
  )
)</f>
        <v>0</v>
      </c>
    </row>
    <row r="103" spans="1:7" ht="34.200000000000003" customHeight="1" x14ac:dyDescent="0.3">
      <c r="A103" s="52" t="str" cm="1">
        <f t="array" ref="A103">IFERROR(INDEX(DEMANDA!$A$13:$A$220, ROW()-9), "")</f>
        <v/>
      </c>
      <c r="B103" s="53" t="str" cm="1">
        <f t="array" ref="B103">IFERROR(INDEX(DEMANDA!$B$13:$B$220, ROW()-9), "")</f>
        <v/>
      </c>
      <c r="C103" s="34"/>
      <c r="D103" s="41" t="str">
        <f t="shared" si="4"/>
        <v/>
      </c>
      <c r="E103" s="34"/>
      <c r="F103" s="70">
        <f t="shared" si="3"/>
        <v>0</v>
      </c>
      <c r="G103" s="71" cm="1">
        <f t="array" ref="G103">IF(F103=0,
  0,
  IF(F103="",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_xlfn.XLOOKUP(F103, _xlpm.valores, _xlpm.valorGrupo),
        _xlpm.resultado
      ),
      ""
    )
  )
)</f>
        <v>0</v>
      </c>
    </row>
    <row r="104" spans="1:7" ht="34.200000000000003" customHeight="1" x14ac:dyDescent="0.3">
      <c r="A104" s="52" t="str" cm="1">
        <f t="array" ref="A104">IFERROR(INDEX(DEMANDA!$A$13:$A$220, ROW()-9), "")</f>
        <v/>
      </c>
      <c r="B104" s="53" t="str" cm="1">
        <f t="array" ref="B104">IFERROR(INDEX(DEMANDA!$B$13:$B$220, ROW()-9), "")</f>
        <v/>
      </c>
      <c r="C104" s="34"/>
      <c r="D104" s="41" t="str">
        <f t="shared" si="4"/>
        <v/>
      </c>
      <c r="E104" s="34"/>
      <c r="F104" s="70">
        <f t="shared" si="3"/>
        <v>0</v>
      </c>
      <c r="G104" s="71" cm="1">
        <f t="array" ref="G104">IF(F104=0,
  0,
  IF(F104="",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_xlfn.XLOOKUP(F104, _xlpm.valores, _xlpm.valorGrupo),
        _xlpm.resultado
      ),
      ""
    )
  )
)</f>
        <v>0</v>
      </c>
    </row>
    <row r="105" spans="1:7" ht="34.200000000000003" customHeight="1" x14ac:dyDescent="0.3">
      <c r="A105" s="52" t="str" cm="1">
        <f t="array" ref="A105">IFERROR(INDEX(DEMANDA!$A$13:$A$220, ROW()-9), "")</f>
        <v/>
      </c>
      <c r="B105" s="53" t="str" cm="1">
        <f t="array" ref="B105">IFERROR(INDEX(DEMANDA!$B$13:$B$220, ROW()-9), "")</f>
        <v/>
      </c>
      <c r="C105" s="34"/>
      <c r="D105" s="41" t="str">
        <f t="shared" si="4"/>
        <v/>
      </c>
      <c r="E105" s="34"/>
      <c r="F105" s="70">
        <f t="shared" si="3"/>
        <v>0</v>
      </c>
      <c r="G105" s="71" cm="1">
        <f t="array" ref="G105">IF(F105=0,
  0,
  IF(F105="",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_xlfn.XLOOKUP(F105, _xlpm.valores, _xlpm.valorGrupo),
        _xlpm.resultado
      ),
      ""
    )
  )
)</f>
        <v>0</v>
      </c>
    </row>
    <row r="106" spans="1:7" ht="34.200000000000003" customHeight="1" x14ac:dyDescent="0.3">
      <c r="A106" s="52" t="str" cm="1">
        <f t="array" ref="A106">IFERROR(INDEX(DEMANDA!$A$13:$A$220, ROW()-9), "")</f>
        <v/>
      </c>
      <c r="B106" s="53" t="str" cm="1">
        <f t="array" ref="B106">IFERROR(INDEX(DEMANDA!$B$13:$B$220, ROW()-9), "")</f>
        <v/>
      </c>
      <c r="C106" s="34"/>
      <c r="D106" s="41" t="str">
        <f t="shared" si="4"/>
        <v/>
      </c>
      <c r="E106" s="34"/>
      <c r="F106" s="70">
        <f t="shared" si="3"/>
        <v>0</v>
      </c>
      <c r="G106" s="71" cm="1">
        <f t="array" ref="G106">IF(F106=0,
  0,
  IF(F106="",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_xlfn.XLOOKUP(F106, _xlpm.valores, _xlpm.valorGrupo),
        _xlpm.resultado
      ),
      ""
    )
  )
)</f>
        <v>0</v>
      </c>
    </row>
    <row r="107" spans="1:7" ht="34.200000000000003" customHeight="1" x14ac:dyDescent="0.3">
      <c r="A107" s="52" t="str" cm="1">
        <f t="array" ref="A107">IFERROR(INDEX(DEMANDA!$A$13:$A$220, ROW()-9), "")</f>
        <v/>
      </c>
      <c r="B107" s="53" t="str" cm="1">
        <f t="array" ref="B107">IFERROR(INDEX(DEMANDA!$B$13:$B$220, ROW()-9), "")</f>
        <v/>
      </c>
      <c r="C107" s="34"/>
      <c r="D107" s="41" t="str">
        <f t="shared" si="4"/>
        <v/>
      </c>
      <c r="E107" s="34"/>
      <c r="F107" s="70">
        <f t="shared" si="3"/>
        <v>0</v>
      </c>
      <c r="G107" s="71" cm="1">
        <f t="array" ref="G107">IF(F107=0,
  0,
  IF(F107="",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_xlfn.XLOOKUP(F107, _xlpm.valores, _xlpm.valorGrupo),
        _xlpm.resultado
      ),
      ""
    )
  )
)</f>
        <v>0</v>
      </c>
    </row>
    <row r="108" spans="1:7" ht="34.200000000000003" customHeight="1" x14ac:dyDescent="0.3">
      <c r="A108" s="52" t="str" cm="1">
        <f t="array" ref="A108">IFERROR(INDEX(DEMANDA!$A$13:$A$220, ROW()-9), "")</f>
        <v/>
      </c>
      <c r="B108" s="53" t="str" cm="1">
        <f t="array" ref="B108">IFERROR(INDEX(DEMANDA!$B$13:$B$220, ROW()-9), "")</f>
        <v/>
      </c>
      <c r="C108" s="34"/>
      <c r="D108" s="41" t="str">
        <f t="shared" si="4"/>
        <v/>
      </c>
      <c r="E108" s="34"/>
      <c r="F108" s="70">
        <f t="shared" si="3"/>
        <v>0</v>
      </c>
      <c r="G108" s="71" cm="1">
        <f t="array" ref="G108">IF(F108=0,
  0,
  IF(F108="",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_xlfn.XLOOKUP(F108, _xlpm.valores, _xlpm.valorGrupo),
        _xlpm.resultado
      ),
      ""
    )
  )
)</f>
        <v>0</v>
      </c>
    </row>
    <row r="109" spans="1:7" ht="34.200000000000003" customHeight="1" x14ac:dyDescent="0.3">
      <c r="A109" s="52" t="str" cm="1">
        <f t="array" ref="A109">IFERROR(INDEX(DEMANDA!$A$13:$A$220, ROW()-9), "")</f>
        <v/>
      </c>
      <c r="B109" s="53" t="str" cm="1">
        <f t="array" ref="B109">IFERROR(INDEX(DEMANDA!$B$13:$B$220, ROW()-9), "")</f>
        <v/>
      </c>
      <c r="C109" s="34"/>
      <c r="D109" s="41" t="str">
        <f t="shared" si="4"/>
        <v/>
      </c>
      <c r="E109" s="34"/>
      <c r="F109" s="70">
        <f t="shared" si="3"/>
        <v>0</v>
      </c>
      <c r="G109" s="71" cm="1">
        <f t="array" ref="G109">IF(F109=0,
  0,
  IF(F109="",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_xlfn.XLOOKUP(F109, _xlpm.valores, _xlpm.valorGrupo),
        _xlpm.resultado
      ),
      ""
    )
  )
)</f>
        <v>0</v>
      </c>
    </row>
    <row r="110" spans="1:7" ht="34.200000000000003" customHeight="1" x14ac:dyDescent="0.3">
      <c r="A110" s="52" t="str" cm="1">
        <f t="array" ref="A110">IFERROR(INDEX(DEMANDA!$A$13:$A$220, ROW()-9), "")</f>
        <v/>
      </c>
      <c r="B110" s="53" t="str" cm="1">
        <f t="array" ref="B110">IFERROR(INDEX(DEMANDA!$B$13:$B$220, ROW()-9), "")</f>
        <v/>
      </c>
      <c r="C110" s="34"/>
      <c r="D110" s="41" t="str">
        <f t="shared" si="4"/>
        <v/>
      </c>
      <c r="E110" s="34"/>
      <c r="F110" s="70">
        <f t="shared" si="3"/>
        <v>0</v>
      </c>
      <c r="G110" s="71" cm="1">
        <f t="array" ref="G110">IF(F110=0,
  0,
  IF(F110="",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_xlfn.XLOOKUP(F110, _xlpm.valores, _xlpm.valorGrupo),
        _xlpm.resultado
      ),
      ""
    )
  )
)</f>
        <v>0</v>
      </c>
    </row>
    <row r="111" spans="1:7" ht="34.200000000000003" customHeight="1" x14ac:dyDescent="0.3">
      <c r="A111" s="52" t="str" cm="1">
        <f t="array" ref="A111">IFERROR(INDEX(DEMANDA!$A$13:$A$220, ROW()-9), "")</f>
        <v/>
      </c>
      <c r="B111" s="53" t="str" cm="1">
        <f t="array" ref="B111">IFERROR(INDEX(DEMANDA!$B$13:$B$220, ROW()-9), "")</f>
        <v/>
      </c>
      <c r="C111" s="34"/>
      <c r="D111" s="41" t="str">
        <f t="shared" si="4"/>
        <v/>
      </c>
      <c r="E111" s="34"/>
      <c r="F111" s="70">
        <f t="shared" si="3"/>
        <v>0</v>
      </c>
      <c r="G111" s="71" cm="1">
        <f t="array" ref="G111">IF(F111=0,
  0,
  IF(F111="",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_xlfn.XLOOKUP(F111, _xlpm.valores, _xlpm.valorGrupo),
        _xlpm.resultado
      ),
      ""
    )
  )
)</f>
        <v>0</v>
      </c>
    </row>
    <row r="112" spans="1:7" ht="34.200000000000003" customHeight="1" x14ac:dyDescent="0.3">
      <c r="A112" s="52" t="str" cm="1">
        <f t="array" ref="A112">IFERROR(INDEX(DEMANDA!$A$13:$A$220, ROW()-9), "")</f>
        <v/>
      </c>
      <c r="B112" s="53" t="str" cm="1">
        <f t="array" ref="B112">IFERROR(INDEX(DEMANDA!$B$13:$B$220, ROW()-9), "")</f>
        <v/>
      </c>
      <c r="C112" s="34"/>
      <c r="D112" s="41" t="str">
        <f t="shared" si="4"/>
        <v/>
      </c>
      <c r="E112" s="34"/>
      <c r="F112" s="70">
        <f t="shared" si="3"/>
        <v>0</v>
      </c>
      <c r="G112" s="71" cm="1">
        <f t="array" ref="G112">IF(F112=0,
  0,
  IF(F112="",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_xlfn.XLOOKUP(F112, _xlpm.valores, _xlpm.valorGrupo),
        _xlpm.resultado
      ),
      ""
    )
  )
)</f>
        <v>0</v>
      </c>
    </row>
    <row r="113" spans="1:7" ht="34.200000000000003" customHeight="1" x14ac:dyDescent="0.3">
      <c r="A113" s="52" t="str" cm="1">
        <f t="array" ref="A113">IFERROR(INDEX(DEMANDA!$A$13:$A$220, ROW()-9), "")</f>
        <v/>
      </c>
      <c r="B113" s="53" t="str" cm="1">
        <f t="array" ref="B113">IFERROR(INDEX(DEMANDA!$B$13:$B$220, ROW()-9), "")</f>
        <v/>
      </c>
      <c r="C113" s="34"/>
      <c r="D113" s="41" t="str">
        <f t="shared" si="4"/>
        <v/>
      </c>
      <c r="E113" s="34"/>
      <c r="F113" s="70">
        <f t="shared" si="3"/>
        <v>0</v>
      </c>
      <c r="G113" s="71" cm="1">
        <f t="array" ref="G113">IF(F113=0,
  0,
  IF(F113="",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_xlfn.XLOOKUP(F113, _xlpm.valores, _xlpm.valorGrupo),
        _xlpm.resultado
      ),
      ""
    )
  )
)</f>
        <v>0</v>
      </c>
    </row>
    <row r="114" spans="1:7" ht="34.200000000000003" customHeight="1" x14ac:dyDescent="0.3">
      <c r="A114" s="52" t="str" cm="1">
        <f t="array" ref="A114">IFERROR(INDEX(DEMANDA!$A$13:$A$220, ROW()-9), "")</f>
        <v/>
      </c>
      <c r="B114" s="53" t="str" cm="1">
        <f t="array" ref="B114">IFERROR(INDEX(DEMANDA!$B$13:$B$220, ROW()-9), "")</f>
        <v/>
      </c>
      <c r="C114" s="34"/>
      <c r="D114" s="41" t="str">
        <f t="shared" si="4"/>
        <v/>
      </c>
      <c r="E114" s="34"/>
      <c r="F114" s="70">
        <f t="shared" si="3"/>
        <v>0</v>
      </c>
      <c r="G114" s="71" cm="1">
        <f t="array" ref="G114">IF(F114=0,
  0,
  IF(F114="",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_xlfn.XLOOKUP(F114, _xlpm.valores, _xlpm.valorGrupo),
        _xlpm.resultado
      ),
      ""
    )
  )
)</f>
        <v>0</v>
      </c>
    </row>
    <row r="115" spans="1:7" ht="34.200000000000003" customHeight="1" x14ac:dyDescent="0.3">
      <c r="A115" s="52" t="str" cm="1">
        <f t="array" ref="A115">IFERROR(INDEX(DEMANDA!$A$13:$A$220, ROW()-9), "")</f>
        <v/>
      </c>
      <c r="B115" s="53" t="str" cm="1">
        <f t="array" ref="B115">IFERROR(INDEX(DEMANDA!$B$13:$B$220, ROW()-9), "")</f>
        <v/>
      </c>
      <c r="C115" s="34"/>
      <c r="D115" s="41" t="str">
        <f t="shared" si="4"/>
        <v/>
      </c>
      <c r="E115" s="34"/>
      <c r="F115" s="70">
        <f t="shared" si="3"/>
        <v>0</v>
      </c>
      <c r="G115" s="71" cm="1">
        <f t="array" ref="G115">IF(F115=0,
  0,
  IF(F115="",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_xlfn.XLOOKUP(F115, _xlpm.valores, _xlpm.valorGrupo),
        _xlpm.resultado
      ),
      ""
    )
  )
)</f>
        <v>0</v>
      </c>
    </row>
    <row r="116" spans="1:7" ht="34.200000000000003" customHeight="1" x14ac:dyDescent="0.3">
      <c r="A116" s="52" t="str" cm="1">
        <f t="array" ref="A116">IFERROR(INDEX(DEMANDA!$A$13:$A$220, ROW()-9), "")</f>
        <v/>
      </c>
      <c r="B116" s="53" t="str" cm="1">
        <f t="array" ref="B116">IFERROR(INDEX(DEMANDA!$B$13:$B$220, ROW()-9), "")</f>
        <v/>
      </c>
      <c r="C116" s="34"/>
      <c r="D116" s="41" t="str">
        <f t="shared" si="4"/>
        <v/>
      </c>
      <c r="E116" s="34"/>
      <c r="F116" s="70">
        <f t="shared" si="3"/>
        <v>0</v>
      </c>
      <c r="G116" s="71" cm="1">
        <f t="array" ref="G116">IF(F116=0,
  0,
  IF(F116="",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_xlfn.XLOOKUP(F116, _xlpm.valores, _xlpm.valorGrupo),
        _xlpm.resultado
      ),
      ""
    )
  )
)</f>
        <v>0</v>
      </c>
    </row>
    <row r="117" spans="1:7" ht="34.200000000000003" customHeight="1" x14ac:dyDescent="0.3">
      <c r="A117" s="52" t="str" cm="1">
        <f t="array" ref="A117">IFERROR(INDEX(DEMANDA!$A$13:$A$220, ROW()-9), "")</f>
        <v/>
      </c>
      <c r="B117" s="53" t="str" cm="1">
        <f t="array" ref="B117">IFERROR(INDEX(DEMANDA!$B$13:$B$220, ROW()-9), "")</f>
        <v/>
      </c>
      <c r="C117" s="34"/>
      <c r="D117" s="41" t="str">
        <f t="shared" si="4"/>
        <v/>
      </c>
      <c r="E117" s="34"/>
      <c r="F117" s="70">
        <f t="shared" si="3"/>
        <v>0</v>
      </c>
      <c r="G117" s="71" cm="1">
        <f t="array" ref="G117">IF(F117=0,
  0,
  IF(F117="",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_xlfn.XLOOKUP(F117, _xlpm.valores, _xlpm.valorGrupo),
        _xlpm.resultado
      ),
      ""
    )
  )
)</f>
        <v>0</v>
      </c>
    </row>
    <row r="118" spans="1:7" ht="34.200000000000003" customHeight="1" x14ac:dyDescent="0.3">
      <c r="A118" s="52" t="str" cm="1">
        <f t="array" ref="A118">IFERROR(INDEX(DEMANDA!$A$13:$A$220, ROW()-9), "")</f>
        <v/>
      </c>
      <c r="B118" s="53" t="str" cm="1">
        <f t="array" ref="B118">IFERROR(INDEX(DEMANDA!$B$13:$B$220, ROW()-9), "")</f>
        <v/>
      </c>
      <c r="C118" s="34"/>
      <c r="D118" s="41" t="str">
        <f t="shared" si="4"/>
        <v/>
      </c>
      <c r="E118" s="34"/>
      <c r="F118" s="70">
        <f t="shared" si="3"/>
        <v>0</v>
      </c>
      <c r="G118" s="71" cm="1">
        <f t="array" ref="G118">IF(F118=0,
  0,
  IF(F118="",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_xlfn.XLOOKUP(F118, _xlpm.valores, _xlpm.valorGrupo),
        _xlpm.resultado
      ),
      ""
    )
  )
)</f>
        <v>0</v>
      </c>
    </row>
    <row r="119" spans="1:7" ht="34.200000000000003" customHeight="1" x14ac:dyDescent="0.3">
      <c r="A119" s="52" t="str" cm="1">
        <f t="array" ref="A119">IFERROR(INDEX(DEMANDA!$A$13:$A$220, ROW()-9), "")</f>
        <v/>
      </c>
      <c r="B119" s="53" t="str" cm="1">
        <f t="array" ref="B119">IFERROR(INDEX(DEMANDA!$B$13:$B$220, ROW()-9), "")</f>
        <v/>
      </c>
      <c r="C119" s="34"/>
      <c r="D119" s="41" t="str">
        <f t="shared" si="4"/>
        <v/>
      </c>
      <c r="E119" s="34"/>
      <c r="F119" s="70">
        <f t="shared" si="3"/>
        <v>0</v>
      </c>
      <c r="G119" s="71" cm="1">
        <f t="array" ref="G119">IF(F119=0,
  0,
  IF(F119="",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_xlfn.XLOOKUP(F119, _xlpm.valores, _xlpm.valorGrupo),
        _xlpm.resultado
      ),
      ""
    )
  )
)</f>
        <v>0</v>
      </c>
    </row>
    <row r="120" spans="1:7" ht="34.200000000000003" customHeight="1" x14ac:dyDescent="0.3">
      <c r="A120" s="52" t="str" cm="1">
        <f t="array" ref="A120">IFERROR(INDEX(DEMANDA!$A$13:$A$220, ROW()-9), "")</f>
        <v/>
      </c>
      <c r="B120" s="53" t="str" cm="1">
        <f t="array" ref="B120">IFERROR(INDEX(DEMANDA!$B$13:$B$220, ROW()-9), "")</f>
        <v/>
      </c>
      <c r="C120" s="34"/>
      <c r="D120" s="41" t="str">
        <f t="shared" si="4"/>
        <v/>
      </c>
      <c r="E120" s="34"/>
      <c r="F120" s="70">
        <f t="shared" si="3"/>
        <v>0</v>
      </c>
      <c r="G120" s="71" cm="1">
        <f t="array" ref="G120">IF(F120=0,
  0,
  IF(F120="",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_xlfn.XLOOKUP(F120, _xlpm.valores, _xlpm.valorGrupo),
        _xlpm.resultado
      ),
      ""
    )
  )
)</f>
        <v>0</v>
      </c>
    </row>
    <row r="121" spans="1:7" ht="34.200000000000003" customHeight="1" x14ac:dyDescent="0.3">
      <c r="A121" s="52" t="str" cm="1">
        <f t="array" ref="A121">IFERROR(INDEX(DEMANDA!$A$13:$A$220, ROW()-9), "")</f>
        <v/>
      </c>
      <c r="B121" s="53" t="str" cm="1">
        <f t="array" ref="B121">IFERROR(INDEX(DEMANDA!$B$13:$B$220, ROW()-9), "")</f>
        <v/>
      </c>
      <c r="C121" s="34"/>
      <c r="D121" s="41" t="str">
        <f t="shared" si="4"/>
        <v/>
      </c>
      <c r="E121" s="34"/>
      <c r="F121" s="70">
        <f t="shared" si="3"/>
        <v>0</v>
      </c>
      <c r="G121" s="71" cm="1">
        <f t="array" ref="G121">IF(F121=0,
  0,
  IF(F121="",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_xlfn.XLOOKUP(F121, _xlpm.valores, _xlpm.valorGrupo),
        _xlpm.resultado
      ),
      ""
    )
  )
)</f>
        <v>0</v>
      </c>
    </row>
    <row r="122" spans="1:7" ht="34.200000000000003" customHeight="1" x14ac:dyDescent="0.3">
      <c r="A122" s="52" t="str" cm="1">
        <f t="array" ref="A122">IFERROR(INDEX(DEMANDA!$A$13:$A$220, ROW()-9), "")</f>
        <v/>
      </c>
      <c r="B122" s="53" t="str" cm="1">
        <f t="array" ref="B122">IFERROR(INDEX(DEMANDA!$B$13:$B$220, ROW()-9), "")</f>
        <v/>
      </c>
      <c r="C122" s="34"/>
      <c r="D122" s="41" t="str">
        <f t="shared" si="4"/>
        <v/>
      </c>
      <c r="E122" s="34"/>
      <c r="F122" s="70">
        <f t="shared" si="3"/>
        <v>0</v>
      </c>
      <c r="G122" s="71" cm="1">
        <f t="array" ref="G122">IF(F122=0,
  0,
  IF(F122="",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_xlfn.XLOOKUP(F122, _xlpm.valores, _xlpm.valorGrupo),
        _xlpm.resultado
      ),
      ""
    )
  )
)</f>
        <v>0</v>
      </c>
    </row>
    <row r="123" spans="1:7" ht="34.200000000000003" customHeight="1" x14ac:dyDescent="0.3">
      <c r="A123" s="52" t="str" cm="1">
        <f t="array" ref="A123">IFERROR(INDEX(DEMANDA!$A$13:$A$220, ROW()-9), "")</f>
        <v/>
      </c>
      <c r="B123" s="53" t="str" cm="1">
        <f t="array" ref="B123">IFERROR(INDEX(DEMANDA!$B$13:$B$220, ROW()-9), "")</f>
        <v/>
      </c>
      <c r="C123" s="34"/>
      <c r="D123" s="41" t="str">
        <f t="shared" si="4"/>
        <v/>
      </c>
      <c r="E123" s="34"/>
      <c r="F123" s="70">
        <f t="shared" si="3"/>
        <v>0</v>
      </c>
      <c r="G123" s="71" cm="1">
        <f t="array" ref="G123">IF(F123=0,
  0,
  IF(F123="",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_xlfn.XLOOKUP(F123, _xlpm.valores, _xlpm.valorGrupo),
        _xlpm.resultado
      ),
      ""
    )
  )
)</f>
        <v>0</v>
      </c>
    </row>
    <row r="124" spans="1:7" ht="34.200000000000003" customHeight="1" x14ac:dyDescent="0.3">
      <c r="A124" s="52" t="str" cm="1">
        <f t="array" ref="A124">IFERROR(INDEX(DEMANDA!$A$13:$A$220, ROW()-9), "")</f>
        <v/>
      </c>
      <c r="B124" s="53" t="str" cm="1">
        <f t="array" ref="B124">IFERROR(INDEX(DEMANDA!$B$13:$B$220, ROW()-9), "")</f>
        <v/>
      </c>
      <c r="C124" s="34"/>
      <c r="D124" s="41" t="str">
        <f t="shared" si="4"/>
        <v/>
      </c>
      <c r="E124" s="34"/>
      <c r="F124" s="70">
        <f t="shared" si="3"/>
        <v>0</v>
      </c>
      <c r="G124" s="71" cm="1">
        <f t="array" ref="G124">IF(F124=0,
  0,
  IF(F124="",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_xlfn.XLOOKUP(F124, _xlpm.valores, _xlpm.valorGrupo),
        _xlpm.resultado
      ),
      ""
    )
  )
)</f>
        <v>0</v>
      </c>
    </row>
    <row r="125" spans="1:7" ht="34.200000000000003" customHeight="1" x14ac:dyDescent="0.3">
      <c r="A125" s="52" t="str" cm="1">
        <f t="array" ref="A125">IFERROR(INDEX(DEMANDA!$A$13:$A$220, ROW()-9), "")</f>
        <v/>
      </c>
      <c r="B125" s="53" t="str" cm="1">
        <f t="array" ref="B125">IFERROR(INDEX(DEMANDA!$B$13:$B$220, ROW()-9), "")</f>
        <v/>
      </c>
      <c r="C125" s="34"/>
      <c r="D125" s="41" t="str">
        <f t="shared" si="4"/>
        <v/>
      </c>
      <c r="E125" s="34"/>
      <c r="F125" s="70">
        <f t="shared" si="3"/>
        <v>0</v>
      </c>
      <c r="G125" s="71" cm="1">
        <f t="array" ref="G125">IF(F125=0,
  0,
  IF(F125="",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_xlfn.XLOOKUP(F125, _xlpm.valores, _xlpm.valorGrupo),
        _xlpm.resultado
      ),
      ""
    )
  )
)</f>
        <v>0</v>
      </c>
    </row>
    <row r="126" spans="1:7" ht="34.200000000000003" customHeight="1" x14ac:dyDescent="0.3">
      <c r="A126" s="52" t="str" cm="1">
        <f t="array" ref="A126">IFERROR(INDEX(DEMANDA!$A$13:$A$220, ROW()-9), "")</f>
        <v/>
      </c>
      <c r="B126" s="53" t="str" cm="1">
        <f t="array" ref="B126">IFERROR(INDEX(DEMANDA!$B$13:$B$220, ROW()-9), "")</f>
        <v/>
      </c>
      <c r="C126" s="34"/>
      <c r="D126" s="41" t="str">
        <f t="shared" si="4"/>
        <v/>
      </c>
      <c r="E126" s="34"/>
      <c r="F126" s="70">
        <f t="shared" si="3"/>
        <v>0</v>
      </c>
      <c r="G126" s="71" cm="1">
        <f t="array" ref="G126">IF(F126=0,
  0,
  IF(F126="",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_xlfn.XLOOKUP(F126, _xlpm.valores, _xlpm.valorGrupo),
        _xlpm.resultado
      ),
      ""
    )
  )
)</f>
        <v>0</v>
      </c>
    </row>
    <row r="127" spans="1:7" ht="34.200000000000003" customHeight="1" x14ac:dyDescent="0.3">
      <c r="A127" s="52" t="str" cm="1">
        <f t="array" ref="A127">IFERROR(INDEX(DEMANDA!$A$13:$A$220, ROW()-9), "")</f>
        <v/>
      </c>
      <c r="B127" s="53" t="str" cm="1">
        <f t="array" ref="B127">IFERROR(INDEX(DEMANDA!$B$13:$B$220, ROW()-9), "")</f>
        <v/>
      </c>
      <c r="C127" s="34"/>
      <c r="D127" s="41" t="str">
        <f t="shared" si="4"/>
        <v/>
      </c>
      <c r="E127" s="34"/>
      <c r="F127" s="70">
        <f t="shared" si="3"/>
        <v>0</v>
      </c>
      <c r="G127" s="71" cm="1">
        <f t="array" ref="G127">IF(F127=0,
  0,
  IF(F127="",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_xlfn.XLOOKUP(F127, _xlpm.valores, _xlpm.valorGrupo),
        _xlpm.resultado
      ),
      ""
    )
  )
)</f>
        <v>0</v>
      </c>
    </row>
    <row r="128" spans="1:7" ht="34.200000000000003" customHeight="1" x14ac:dyDescent="0.3">
      <c r="A128" s="52" t="str" cm="1">
        <f t="array" ref="A128">IFERROR(INDEX(DEMANDA!$A$13:$A$220, ROW()-9), "")</f>
        <v/>
      </c>
      <c r="B128" s="53" t="str" cm="1">
        <f t="array" ref="B128">IFERROR(INDEX(DEMANDA!$B$13:$B$220, ROW()-9), "")</f>
        <v/>
      </c>
      <c r="C128" s="34"/>
      <c r="D128" s="41" t="str">
        <f t="shared" si="4"/>
        <v/>
      </c>
      <c r="E128" s="34"/>
      <c r="F128" s="70">
        <f t="shared" si="3"/>
        <v>0</v>
      </c>
      <c r="G128" s="71" cm="1">
        <f t="array" ref="G128">IF(F128=0,
  0,
  IF(F128="",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_xlfn.XLOOKUP(F128, _xlpm.valores, _xlpm.valorGrupo),
        _xlpm.resultado
      ),
      ""
    )
  )
)</f>
        <v>0</v>
      </c>
    </row>
    <row r="129" spans="1:7" ht="34.200000000000003" customHeight="1" x14ac:dyDescent="0.3">
      <c r="A129" s="52" t="str" cm="1">
        <f t="array" ref="A129">IFERROR(INDEX(DEMANDA!$A$13:$A$220, ROW()-9), "")</f>
        <v/>
      </c>
      <c r="B129" s="53" t="str" cm="1">
        <f t="array" ref="B129">IFERROR(INDEX(DEMANDA!$B$13:$B$220, ROW()-9), "")</f>
        <v/>
      </c>
      <c r="C129" s="34"/>
      <c r="D129" s="41" t="str">
        <f t="shared" si="4"/>
        <v/>
      </c>
      <c r="E129" s="34"/>
      <c r="F129" s="70">
        <f t="shared" si="3"/>
        <v>0</v>
      </c>
      <c r="G129" s="71" cm="1">
        <f t="array" ref="G129">IF(F129=0,
  0,
  IF(F129="",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_xlfn.XLOOKUP(F129, _xlpm.valores, _xlpm.valorGrupo),
        _xlpm.resultado
      ),
      ""
    )
  )
)</f>
        <v>0</v>
      </c>
    </row>
    <row r="130" spans="1:7" ht="34.200000000000003" customHeight="1" x14ac:dyDescent="0.3">
      <c r="A130" s="52" t="str" cm="1">
        <f t="array" ref="A130">IFERROR(INDEX(DEMANDA!$A$13:$A$220, ROW()-9), "")</f>
        <v/>
      </c>
      <c r="B130" s="53" t="str" cm="1">
        <f t="array" ref="B130">IFERROR(INDEX(DEMANDA!$B$13:$B$220, ROW()-9), "")</f>
        <v/>
      </c>
      <c r="C130" s="34"/>
      <c r="D130" s="41" t="str">
        <f t="shared" si="4"/>
        <v/>
      </c>
      <c r="E130" s="34"/>
      <c r="F130" s="70">
        <f t="shared" si="3"/>
        <v>0</v>
      </c>
      <c r="G130" s="71" cm="1">
        <f t="array" ref="G130">IF(F130=0,
  0,
  IF(F130="",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_xlfn.XLOOKUP(F130, _xlpm.valores, _xlpm.valorGrupo),
        _xlpm.resultado
      ),
      ""
    )
  )
)</f>
        <v>0</v>
      </c>
    </row>
    <row r="131" spans="1:7" ht="34.200000000000003" customHeight="1" x14ac:dyDescent="0.3">
      <c r="A131" s="52" t="str" cm="1">
        <f t="array" ref="A131">IFERROR(INDEX(DEMANDA!$A$13:$A$220, ROW()-9), "")</f>
        <v/>
      </c>
      <c r="B131" s="53" t="str" cm="1">
        <f t="array" ref="B131">IFERROR(INDEX(DEMANDA!$B$13:$B$220, ROW()-9), "")</f>
        <v/>
      </c>
      <c r="C131" s="34"/>
      <c r="D131" s="41" t="str">
        <f t="shared" si="4"/>
        <v/>
      </c>
      <c r="E131" s="34"/>
      <c r="F131" s="70">
        <f t="shared" si="3"/>
        <v>0</v>
      </c>
      <c r="G131" s="71" cm="1">
        <f t="array" ref="G131">IF(F131=0,
  0,
  IF(F131="",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_xlfn.XLOOKUP(F131, _xlpm.valores, _xlpm.valorGrupo),
        _xlpm.resultado
      ),
      ""
    )
  )
)</f>
        <v>0</v>
      </c>
    </row>
    <row r="132" spans="1:7" ht="34.200000000000003" customHeight="1" x14ac:dyDescent="0.3">
      <c r="A132" s="52" t="str" cm="1">
        <f t="array" ref="A132">IFERROR(INDEX(DEMANDA!$A$13:$A$220, ROW()-9), "")</f>
        <v/>
      </c>
      <c r="B132" s="53" t="str" cm="1">
        <f t="array" ref="B132">IFERROR(INDEX(DEMANDA!$B$13:$B$220, ROW()-9), "")</f>
        <v/>
      </c>
      <c r="C132" s="34"/>
      <c r="D132" s="41" t="str">
        <f t="shared" si="4"/>
        <v/>
      </c>
      <c r="E132" s="34"/>
      <c r="F132" s="70">
        <f t="shared" si="3"/>
        <v>0</v>
      </c>
      <c r="G132" s="71" cm="1">
        <f t="array" ref="G132">IF(F132=0,
  0,
  IF(F132="",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_xlfn.XLOOKUP(F132, _xlpm.valores, _xlpm.valorGrupo),
        _xlpm.resultado
      ),
      ""
    )
  )
)</f>
        <v>0</v>
      </c>
    </row>
    <row r="133" spans="1:7" ht="34.200000000000003" customHeight="1" x14ac:dyDescent="0.3">
      <c r="A133" s="52" t="str" cm="1">
        <f t="array" ref="A133">IFERROR(INDEX(DEMANDA!$A$13:$A$220, ROW()-9), "")</f>
        <v/>
      </c>
      <c r="B133" s="53" t="str" cm="1">
        <f t="array" ref="B133">IFERROR(INDEX(DEMANDA!$B$13:$B$220, ROW()-9), "")</f>
        <v/>
      </c>
      <c r="C133" s="34"/>
      <c r="D133" s="41" t="str">
        <f t="shared" si="4"/>
        <v/>
      </c>
      <c r="E133" s="34"/>
      <c r="F133" s="70">
        <f t="shared" si="3"/>
        <v>0</v>
      </c>
      <c r="G133" s="71" cm="1">
        <f t="array" ref="G133">IF(F133=0,
  0,
  IF(F133="",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_xlfn.XLOOKUP(F133, _xlpm.valores, _xlpm.valorGrupo),
        _xlpm.resultado
      ),
      ""
    )
  )
)</f>
        <v>0</v>
      </c>
    </row>
    <row r="134" spans="1:7" ht="34.200000000000003" customHeight="1" x14ac:dyDescent="0.3">
      <c r="A134" s="52" t="str" cm="1">
        <f t="array" ref="A134">IFERROR(INDEX(DEMANDA!$A$13:$A$220, ROW()-9), "")</f>
        <v/>
      </c>
      <c r="B134" s="53" t="str" cm="1">
        <f t="array" ref="B134">IFERROR(INDEX(DEMANDA!$B$13:$B$220, ROW()-9), "")</f>
        <v/>
      </c>
      <c r="C134" s="34"/>
      <c r="D134" s="41" t="str">
        <f t="shared" si="4"/>
        <v/>
      </c>
      <c r="E134" s="34"/>
      <c r="F134" s="70">
        <f t="shared" si="3"/>
        <v>0</v>
      </c>
      <c r="G134" s="71" cm="1">
        <f t="array" ref="G134">IF(F134=0,
  0,
  IF(F134="",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_xlfn.XLOOKUP(F134, _xlpm.valores, _xlpm.valorGrupo),
        _xlpm.resultado
      ),
      ""
    )
  )
)</f>
        <v>0</v>
      </c>
    </row>
    <row r="135" spans="1:7" ht="34.200000000000003" customHeight="1" x14ac:dyDescent="0.3">
      <c r="A135" s="52" t="str" cm="1">
        <f t="array" ref="A135">IFERROR(INDEX(DEMANDA!$A$13:$A$220, ROW()-9), "")</f>
        <v/>
      </c>
      <c r="B135" s="53" t="str" cm="1">
        <f t="array" ref="B135">IFERROR(INDEX(DEMANDA!$B$13:$B$220, ROW()-9), "")</f>
        <v/>
      </c>
      <c r="C135" s="34"/>
      <c r="D135" s="41" t="str">
        <f t="shared" si="4"/>
        <v/>
      </c>
      <c r="E135" s="34"/>
      <c r="F135" s="70">
        <f t="shared" si="3"/>
        <v>0</v>
      </c>
      <c r="G135" s="71" cm="1">
        <f t="array" ref="G135">IF(F135=0,
  0,
  IF(F135="",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_xlfn.XLOOKUP(F135, _xlpm.valores, _xlpm.valorGrupo),
        _xlpm.resultado
      ),
      ""
    )
  )
)</f>
        <v>0</v>
      </c>
    </row>
    <row r="136" spans="1:7" ht="34.200000000000003" customHeight="1" x14ac:dyDescent="0.3">
      <c r="A136" s="52" t="str" cm="1">
        <f t="array" ref="A136">IFERROR(INDEX(DEMANDA!$A$13:$A$220, ROW()-9), "")</f>
        <v/>
      </c>
      <c r="B136" s="53" t="str" cm="1">
        <f t="array" ref="B136">IFERROR(INDEX(DEMANDA!$B$13:$B$220, ROW()-9), "")</f>
        <v/>
      </c>
      <c r="C136" s="34"/>
      <c r="D136" s="41" t="str">
        <f t="shared" si="4"/>
        <v/>
      </c>
      <c r="E136" s="34"/>
      <c r="F136" s="70">
        <f t="shared" si="3"/>
        <v>0</v>
      </c>
      <c r="G136" s="71" cm="1">
        <f t="array" ref="G136">IF(F136=0,
  0,
  IF(F136="",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_xlfn.XLOOKUP(F136, _xlpm.valores, _xlpm.valorGrupo),
        _xlpm.resultado
      ),
      ""
    )
  )
)</f>
        <v>0</v>
      </c>
    </row>
    <row r="137" spans="1:7" ht="34.200000000000003" customHeight="1" x14ac:dyDescent="0.3">
      <c r="A137" s="52" t="str" cm="1">
        <f t="array" ref="A137">IFERROR(INDEX(DEMANDA!$A$13:$A$220, ROW()-9), "")</f>
        <v/>
      </c>
      <c r="B137" s="53" t="str" cm="1">
        <f t="array" ref="B137">IFERROR(INDEX(DEMANDA!$B$13:$B$220, ROW()-9), "")</f>
        <v/>
      </c>
      <c r="C137" s="34"/>
      <c r="D137" s="41" t="str">
        <f t="shared" si="4"/>
        <v/>
      </c>
      <c r="E137" s="34"/>
      <c r="F137" s="70">
        <f t="shared" si="3"/>
        <v>0</v>
      </c>
      <c r="G137" s="71" cm="1">
        <f t="array" ref="G137">IF(F137=0,
  0,
  IF(F137="",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_xlfn.XLOOKUP(F137, _xlpm.valores, _xlpm.valorGrupo),
        _xlpm.resultado
      ),
      ""
    )
  )
)</f>
        <v>0</v>
      </c>
    </row>
    <row r="138" spans="1:7" ht="34.200000000000003" customHeight="1" x14ac:dyDescent="0.3">
      <c r="A138" s="52" t="str" cm="1">
        <f t="array" ref="A138">IFERROR(INDEX(DEMANDA!$A$13:$A$220, ROW()-9), "")</f>
        <v/>
      </c>
      <c r="B138" s="53" t="str" cm="1">
        <f t="array" ref="B138">IFERROR(INDEX(DEMANDA!$B$13:$B$220, ROW()-9), "")</f>
        <v/>
      </c>
      <c r="C138" s="34"/>
      <c r="D138" s="41" t="str">
        <f t="shared" si="4"/>
        <v/>
      </c>
      <c r="E138" s="34"/>
      <c r="F138" s="70">
        <f t="shared" si="3"/>
        <v>0</v>
      </c>
      <c r="G138" s="71" cm="1">
        <f t="array" ref="G138">IF(F138=0,
  0,
  IF(F138="",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_xlfn.XLOOKUP(F138, _xlpm.valores, _xlpm.valorGrupo),
        _xlpm.resultado
      ),
      ""
    )
  )
)</f>
        <v>0</v>
      </c>
    </row>
    <row r="139" spans="1:7" ht="34.200000000000003" customHeight="1" x14ac:dyDescent="0.3">
      <c r="A139" s="52" t="str" cm="1">
        <f t="array" ref="A139">IFERROR(INDEX(DEMANDA!$A$13:$A$220, ROW()-9), "")</f>
        <v/>
      </c>
      <c r="B139" s="53" t="str" cm="1">
        <f t="array" ref="B139">IFERROR(INDEX(DEMANDA!$B$13:$B$220, ROW()-9), "")</f>
        <v/>
      </c>
      <c r="C139" s="34"/>
      <c r="D139" s="41" t="str">
        <f t="shared" si="4"/>
        <v/>
      </c>
      <c r="E139" s="34"/>
      <c r="F139" s="70">
        <f t="shared" ref="F139:F202" si="5">IFERROR(D139 + E139, 0)</f>
        <v>0</v>
      </c>
      <c r="G139" s="71" cm="1">
        <f t="array" ref="G139">IF(F139=0,
  0,
  IF(F139="",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_xlfn.XLOOKUP(F139, _xlpm.valores, _xlpm.valorGrupo),
        _xlpm.resultado
      ),
      ""
    )
  )
)</f>
        <v>0</v>
      </c>
    </row>
    <row r="140" spans="1:7" ht="34.200000000000003" customHeight="1" x14ac:dyDescent="0.3">
      <c r="A140" s="52" t="str" cm="1">
        <f t="array" ref="A140">IFERROR(INDEX(DEMANDA!$A$13:$A$220, ROW()-9), "")</f>
        <v/>
      </c>
      <c r="B140" s="53" t="str" cm="1">
        <f t="array" ref="B140">IFERROR(INDEX(DEMANDA!$B$13:$B$220, ROW()-9), "")</f>
        <v/>
      </c>
      <c r="C140" s="34"/>
      <c r="D140" s="41" t="str">
        <f t="shared" ref="D140:D203" si="6">IF(OR(C140="", $F$5=""), "", C140*$F$5/160)</f>
        <v/>
      </c>
      <c r="E140" s="34"/>
      <c r="F140" s="70">
        <f t="shared" si="5"/>
        <v>0</v>
      </c>
      <c r="G140" s="71" cm="1">
        <f t="array" ref="G140">IF(F140=0,
  0,
  IF(F140="",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_xlfn.XLOOKUP(F140, _xlpm.valores, _xlpm.valorGrupo),
        _xlpm.resultado
      ),
      ""
    )
  )
)</f>
        <v>0</v>
      </c>
    </row>
    <row r="141" spans="1:7" ht="34.200000000000003" customHeight="1" x14ac:dyDescent="0.3">
      <c r="A141" s="52" t="str" cm="1">
        <f t="array" ref="A141">IFERROR(INDEX(DEMANDA!$A$13:$A$220, ROW()-9), "")</f>
        <v/>
      </c>
      <c r="B141" s="53" t="str" cm="1">
        <f t="array" ref="B141">IFERROR(INDEX(DEMANDA!$B$13:$B$220, ROW()-9), "")</f>
        <v/>
      </c>
      <c r="C141" s="34"/>
      <c r="D141" s="41" t="str">
        <f t="shared" si="6"/>
        <v/>
      </c>
      <c r="E141" s="34"/>
      <c r="F141" s="70">
        <f t="shared" si="5"/>
        <v>0</v>
      </c>
      <c r="G141" s="71" cm="1">
        <f t="array" ref="G141">IF(F141=0,
  0,
  IF(F141="",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_xlfn.XLOOKUP(F141, _xlpm.valores, _xlpm.valorGrupo),
        _xlpm.resultado
      ),
      ""
    )
  )
)</f>
        <v>0</v>
      </c>
    </row>
    <row r="142" spans="1:7" ht="34.200000000000003" customHeight="1" x14ac:dyDescent="0.3">
      <c r="A142" s="52" t="str" cm="1">
        <f t="array" ref="A142">IFERROR(INDEX(DEMANDA!$A$13:$A$220, ROW()-9), "")</f>
        <v/>
      </c>
      <c r="B142" s="53" t="str" cm="1">
        <f t="array" ref="B142">IFERROR(INDEX(DEMANDA!$B$13:$B$220, ROW()-9), "")</f>
        <v/>
      </c>
      <c r="C142" s="34"/>
      <c r="D142" s="41" t="str">
        <f t="shared" si="6"/>
        <v/>
      </c>
      <c r="E142" s="34"/>
      <c r="F142" s="70">
        <f t="shared" si="5"/>
        <v>0</v>
      </c>
      <c r="G142" s="71" cm="1">
        <f t="array" ref="G142">IF(F142=0,
  0,
  IF(F142="",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_xlfn.XLOOKUP(F142, _xlpm.valores, _xlpm.valorGrupo),
        _xlpm.resultado
      ),
      ""
    )
  )
)</f>
        <v>0</v>
      </c>
    </row>
    <row r="143" spans="1:7" ht="34.200000000000003" customHeight="1" x14ac:dyDescent="0.3">
      <c r="A143" s="52" t="str" cm="1">
        <f t="array" ref="A143">IFERROR(INDEX(DEMANDA!$A$13:$A$220, ROW()-9), "")</f>
        <v/>
      </c>
      <c r="B143" s="53" t="str" cm="1">
        <f t="array" ref="B143">IFERROR(INDEX(DEMANDA!$B$13:$B$220, ROW()-9), "")</f>
        <v/>
      </c>
      <c r="C143" s="34"/>
      <c r="D143" s="41" t="str">
        <f t="shared" si="6"/>
        <v/>
      </c>
      <c r="E143" s="34"/>
      <c r="F143" s="70">
        <f t="shared" si="5"/>
        <v>0</v>
      </c>
      <c r="G143" s="71" cm="1">
        <f t="array" ref="G143">IF(F143=0,
  0,
  IF(F143="",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_xlfn.XLOOKUP(F143, _xlpm.valores, _xlpm.valorGrupo),
        _xlpm.resultado
      ),
      ""
    )
  )
)</f>
        <v>0</v>
      </c>
    </row>
    <row r="144" spans="1:7" ht="34.200000000000003" customHeight="1" x14ac:dyDescent="0.3">
      <c r="A144" s="52" t="str" cm="1">
        <f t="array" ref="A144">IFERROR(INDEX(DEMANDA!$A$13:$A$220, ROW()-9), "")</f>
        <v/>
      </c>
      <c r="B144" s="53" t="str" cm="1">
        <f t="array" ref="B144">IFERROR(INDEX(DEMANDA!$B$13:$B$220, ROW()-9), "")</f>
        <v/>
      </c>
      <c r="C144" s="34"/>
      <c r="D144" s="41" t="str">
        <f t="shared" si="6"/>
        <v/>
      </c>
      <c r="E144" s="34"/>
      <c r="F144" s="70">
        <f t="shared" si="5"/>
        <v>0</v>
      </c>
      <c r="G144" s="71" cm="1">
        <f t="array" ref="G144">IF(F144=0,
  0,
  IF(F144="",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_xlfn.XLOOKUP(F144, _xlpm.valores, _xlpm.valorGrupo),
        _xlpm.resultado
      ),
      ""
    )
  )
)</f>
        <v>0</v>
      </c>
    </row>
    <row r="145" spans="1:7" ht="34.200000000000003" customHeight="1" x14ac:dyDescent="0.3">
      <c r="A145" s="52" t="str" cm="1">
        <f t="array" ref="A145">IFERROR(INDEX(DEMANDA!$A$13:$A$220, ROW()-9), "")</f>
        <v/>
      </c>
      <c r="B145" s="53" t="str" cm="1">
        <f t="array" ref="B145">IFERROR(INDEX(DEMANDA!$B$13:$B$220, ROW()-9), "")</f>
        <v/>
      </c>
      <c r="C145" s="34"/>
      <c r="D145" s="41" t="str">
        <f t="shared" si="6"/>
        <v/>
      </c>
      <c r="E145" s="34"/>
      <c r="F145" s="70">
        <f t="shared" si="5"/>
        <v>0</v>
      </c>
      <c r="G145" s="71" cm="1">
        <f t="array" ref="G145">IF(F145=0,
  0,
  IF(F145="",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_xlfn.XLOOKUP(F145, _xlpm.valores, _xlpm.valorGrupo),
        _xlpm.resultado
      ),
      ""
    )
  )
)</f>
        <v>0</v>
      </c>
    </row>
    <row r="146" spans="1:7" ht="34.200000000000003" customHeight="1" x14ac:dyDescent="0.3">
      <c r="A146" s="52" t="str" cm="1">
        <f t="array" ref="A146">IFERROR(INDEX(DEMANDA!$A$13:$A$220, ROW()-9), "")</f>
        <v/>
      </c>
      <c r="B146" s="53" t="str" cm="1">
        <f t="array" ref="B146">IFERROR(INDEX(DEMANDA!$B$13:$B$220, ROW()-9), "")</f>
        <v/>
      </c>
      <c r="C146" s="34"/>
      <c r="D146" s="41" t="str">
        <f t="shared" si="6"/>
        <v/>
      </c>
      <c r="E146" s="34"/>
      <c r="F146" s="70">
        <f t="shared" si="5"/>
        <v>0</v>
      </c>
      <c r="G146" s="71" cm="1">
        <f t="array" ref="G146">IF(F146=0,
  0,
  IF(F146="",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_xlfn.XLOOKUP(F146, _xlpm.valores, _xlpm.valorGrupo),
        _xlpm.resultado
      ),
      ""
    )
  )
)</f>
        <v>0</v>
      </c>
    </row>
    <row r="147" spans="1:7" ht="34.200000000000003" customHeight="1" x14ac:dyDescent="0.3">
      <c r="A147" s="52" t="str" cm="1">
        <f t="array" ref="A147">IFERROR(INDEX(DEMANDA!$A$13:$A$220, ROW()-9), "")</f>
        <v/>
      </c>
      <c r="B147" s="53" t="str" cm="1">
        <f t="array" ref="B147">IFERROR(INDEX(DEMANDA!$B$13:$B$220, ROW()-9), "")</f>
        <v/>
      </c>
      <c r="C147" s="34"/>
      <c r="D147" s="41" t="str">
        <f t="shared" si="6"/>
        <v/>
      </c>
      <c r="E147" s="34"/>
      <c r="F147" s="70">
        <f t="shared" si="5"/>
        <v>0</v>
      </c>
      <c r="G147" s="71" cm="1">
        <f t="array" ref="G147">IF(F147=0,
  0,
  IF(F147="",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_xlfn.XLOOKUP(F147, _xlpm.valores, _xlpm.valorGrupo),
        _xlpm.resultado
      ),
      ""
    )
  )
)</f>
        <v>0</v>
      </c>
    </row>
    <row r="148" spans="1:7" ht="34.200000000000003" customHeight="1" x14ac:dyDescent="0.3">
      <c r="A148" s="52" t="str" cm="1">
        <f t="array" ref="A148">IFERROR(INDEX(DEMANDA!$A$13:$A$220, ROW()-9), "")</f>
        <v/>
      </c>
      <c r="B148" s="53" t="str" cm="1">
        <f t="array" ref="B148">IFERROR(INDEX(DEMANDA!$B$13:$B$220, ROW()-9), "")</f>
        <v/>
      </c>
      <c r="C148" s="34"/>
      <c r="D148" s="41" t="str">
        <f t="shared" si="6"/>
        <v/>
      </c>
      <c r="E148" s="34"/>
      <c r="F148" s="70">
        <f t="shared" si="5"/>
        <v>0</v>
      </c>
      <c r="G148" s="71" cm="1">
        <f t="array" ref="G148">IF(F148=0,
  0,
  IF(F148="",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_xlfn.XLOOKUP(F148, _xlpm.valores, _xlpm.valorGrupo),
        _xlpm.resultado
      ),
      ""
    )
  )
)</f>
        <v>0</v>
      </c>
    </row>
    <row r="149" spans="1:7" ht="34.200000000000003" customHeight="1" x14ac:dyDescent="0.3">
      <c r="A149" s="52" t="str" cm="1">
        <f t="array" ref="A149">IFERROR(INDEX(DEMANDA!$A$13:$A$220, ROW()-9), "")</f>
        <v/>
      </c>
      <c r="B149" s="53" t="str" cm="1">
        <f t="array" ref="B149">IFERROR(INDEX(DEMANDA!$B$13:$B$220, ROW()-9), "")</f>
        <v/>
      </c>
      <c r="C149" s="34"/>
      <c r="D149" s="41" t="str">
        <f t="shared" si="6"/>
        <v/>
      </c>
      <c r="E149" s="34"/>
      <c r="F149" s="70">
        <f t="shared" si="5"/>
        <v>0</v>
      </c>
      <c r="G149" s="71" cm="1">
        <f t="array" ref="G149">IF(F149=0,
  0,
  IF(F149="",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_xlfn.XLOOKUP(F149, _xlpm.valores, _xlpm.valorGrupo),
        _xlpm.resultado
      ),
      ""
    )
  )
)</f>
        <v>0</v>
      </c>
    </row>
    <row r="150" spans="1:7" ht="34.200000000000003" customHeight="1" x14ac:dyDescent="0.3">
      <c r="A150" s="52" t="str" cm="1">
        <f t="array" ref="A150">IFERROR(INDEX(DEMANDA!$A$13:$A$220, ROW()-9), "")</f>
        <v/>
      </c>
      <c r="B150" s="53" t="str" cm="1">
        <f t="array" ref="B150">IFERROR(INDEX(DEMANDA!$B$13:$B$220, ROW()-9), "")</f>
        <v/>
      </c>
      <c r="C150" s="34"/>
      <c r="D150" s="41" t="str">
        <f t="shared" si="6"/>
        <v/>
      </c>
      <c r="E150" s="34"/>
      <c r="F150" s="70">
        <f t="shared" si="5"/>
        <v>0</v>
      </c>
      <c r="G150" s="71" cm="1">
        <f t="array" ref="G150">IF(F150=0,
  0,
  IF(F150="",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_xlfn.XLOOKUP(F150, _xlpm.valores, _xlpm.valorGrupo),
        _xlpm.resultado
      ),
      ""
    )
  )
)</f>
        <v>0</v>
      </c>
    </row>
    <row r="151" spans="1:7" ht="34.200000000000003" customHeight="1" x14ac:dyDescent="0.3">
      <c r="A151" s="52" t="str" cm="1">
        <f t="array" ref="A151">IFERROR(INDEX(DEMANDA!$A$13:$A$220, ROW()-9), "")</f>
        <v/>
      </c>
      <c r="B151" s="53" t="str" cm="1">
        <f t="array" ref="B151">IFERROR(INDEX(DEMANDA!$B$13:$B$220, ROW()-9), "")</f>
        <v/>
      </c>
      <c r="C151" s="34"/>
      <c r="D151" s="41" t="str">
        <f t="shared" si="6"/>
        <v/>
      </c>
      <c r="E151" s="34"/>
      <c r="F151" s="70">
        <f t="shared" si="5"/>
        <v>0</v>
      </c>
      <c r="G151" s="71" cm="1">
        <f t="array" ref="G151">IF(F151=0,
  0,
  IF(F151="",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_xlfn.XLOOKUP(F151, _xlpm.valores, _xlpm.valorGrupo),
        _xlpm.resultado
      ),
      ""
    )
  )
)</f>
        <v>0</v>
      </c>
    </row>
    <row r="152" spans="1:7" ht="34.200000000000003" customHeight="1" x14ac:dyDescent="0.3">
      <c r="A152" s="52" t="str" cm="1">
        <f t="array" ref="A152">IFERROR(INDEX(DEMANDA!$A$13:$A$220, ROW()-9), "")</f>
        <v/>
      </c>
      <c r="B152" s="53" t="str" cm="1">
        <f t="array" ref="B152">IFERROR(INDEX(DEMANDA!$B$13:$B$220, ROW()-9), "")</f>
        <v/>
      </c>
      <c r="C152" s="34"/>
      <c r="D152" s="41" t="str">
        <f t="shared" si="6"/>
        <v/>
      </c>
      <c r="E152" s="34"/>
      <c r="F152" s="70">
        <f t="shared" si="5"/>
        <v>0</v>
      </c>
      <c r="G152" s="71" cm="1">
        <f t="array" ref="G152">IF(F152=0,
  0,
  IF(F152="",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_xlfn.XLOOKUP(F152, _xlpm.valores, _xlpm.valorGrupo),
        _xlpm.resultado
      ),
      ""
    )
  )
)</f>
        <v>0</v>
      </c>
    </row>
    <row r="153" spans="1:7" ht="34.200000000000003" customHeight="1" x14ac:dyDescent="0.3">
      <c r="A153" s="52" t="str" cm="1">
        <f t="array" ref="A153">IFERROR(INDEX(DEMANDA!$A$13:$A$220, ROW()-9), "")</f>
        <v/>
      </c>
      <c r="B153" s="53" t="str" cm="1">
        <f t="array" ref="B153">IFERROR(INDEX(DEMANDA!$B$13:$B$220, ROW()-9), "")</f>
        <v/>
      </c>
      <c r="C153" s="34"/>
      <c r="D153" s="41" t="str">
        <f t="shared" si="6"/>
        <v/>
      </c>
      <c r="E153" s="34"/>
      <c r="F153" s="70">
        <f t="shared" si="5"/>
        <v>0</v>
      </c>
      <c r="G153" s="71" cm="1">
        <f t="array" ref="G153">IF(F153=0,
  0,
  IF(F153="",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_xlfn.XLOOKUP(F153, _xlpm.valores, _xlpm.valorGrupo),
        _xlpm.resultado
      ),
      ""
    )
  )
)</f>
        <v>0</v>
      </c>
    </row>
    <row r="154" spans="1:7" ht="34.200000000000003" customHeight="1" x14ac:dyDescent="0.3">
      <c r="A154" s="52" t="str" cm="1">
        <f t="array" ref="A154">IFERROR(INDEX(DEMANDA!$A$13:$A$220, ROW()-9), "")</f>
        <v/>
      </c>
      <c r="B154" s="53" t="str" cm="1">
        <f t="array" ref="B154">IFERROR(INDEX(DEMANDA!$B$13:$B$220, ROW()-9), "")</f>
        <v/>
      </c>
      <c r="C154" s="34"/>
      <c r="D154" s="41" t="str">
        <f t="shared" si="6"/>
        <v/>
      </c>
      <c r="E154" s="34"/>
      <c r="F154" s="70">
        <f t="shared" si="5"/>
        <v>0</v>
      </c>
      <c r="G154" s="71" cm="1">
        <f t="array" ref="G154">IF(F154=0,
  0,
  IF(F154="",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_xlfn.XLOOKUP(F154, _xlpm.valores, _xlpm.valorGrupo),
        _xlpm.resultado
      ),
      ""
    )
  )
)</f>
        <v>0</v>
      </c>
    </row>
    <row r="155" spans="1:7" ht="34.200000000000003" customHeight="1" x14ac:dyDescent="0.3">
      <c r="A155" s="52" t="str" cm="1">
        <f t="array" ref="A155">IFERROR(INDEX(DEMANDA!$A$13:$A$220, ROW()-9), "")</f>
        <v/>
      </c>
      <c r="B155" s="53" t="str" cm="1">
        <f t="array" ref="B155">IFERROR(INDEX(DEMANDA!$B$13:$B$220, ROW()-9), "")</f>
        <v/>
      </c>
      <c r="C155" s="34"/>
      <c r="D155" s="41" t="str">
        <f t="shared" si="6"/>
        <v/>
      </c>
      <c r="E155" s="34"/>
      <c r="F155" s="70">
        <f t="shared" si="5"/>
        <v>0</v>
      </c>
      <c r="G155" s="71" cm="1">
        <f t="array" ref="G155">IF(F155=0,
  0,
  IF(F155="",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_xlfn.XLOOKUP(F155, _xlpm.valores, _xlpm.valorGrupo),
        _xlpm.resultado
      ),
      ""
    )
  )
)</f>
        <v>0</v>
      </c>
    </row>
    <row r="156" spans="1:7" ht="34.200000000000003" customHeight="1" x14ac:dyDescent="0.3">
      <c r="A156" s="52" t="str" cm="1">
        <f t="array" ref="A156">IFERROR(INDEX(DEMANDA!$A$13:$A$220, ROW()-9), "")</f>
        <v/>
      </c>
      <c r="B156" s="53" t="str" cm="1">
        <f t="array" ref="B156">IFERROR(INDEX(DEMANDA!$B$13:$B$220, ROW()-9), "")</f>
        <v/>
      </c>
      <c r="C156" s="34"/>
      <c r="D156" s="41" t="str">
        <f t="shared" si="6"/>
        <v/>
      </c>
      <c r="E156" s="34"/>
      <c r="F156" s="70">
        <f t="shared" si="5"/>
        <v>0</v>
      </c>
      <c r="G156" s="71" cm="1">
        <f t="array" ref="G156">IF(F156=0,
  0,
  IF(F156="",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_xlfn.XLOOKUP(F156, _xlpm.valores, _xlpm.valorGrupo),
        _xlpm.resultado
      ),
      ""
    )
  )
)</f>
        <v>0</v>
      </c>
    </row>
    <row r="157" spans="1:7" ht="34.200000000000003" customHeight="1" x14ac:dyDescent="0.3">
      <c r="A157" s="52" t="str" cm="1">
        <f t="array" ref="A157">IFERROR(INDEX(DEMANDA!$A$13:$A$220, ROW()-9), "")</f>
        <v/>
      </c>
      <c r="B157" s="53" t="str" cm="1">
        <f t="array" ref="B157">IFERROR(INDEX(DEMANDA!$B$13:$B$220, ROW()-9), "")</f>
        <v/>
      </c>
      <c r="C157" s="34"/>
      <c r="D157" s="41" t="str">
        <f t="shared" si="6"/>
        <v/>
      </c>
      <c r="E157" s="34"/>
      <c r="F157" s="70">
        <f t="shared" si="5"/>
        <v>0</v>
      </c>
      <c r="G157" s="71" cm="1">
        <f t="array" ref="G157">IF(F157=0,
  0,
  IF(F157="",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_xlfn.XLOOKUP(F157, _xlpm.valores, _xlpm.valorGrupo),
        _xlpm.resultado
      ),
      ""
    )
  )
)</f>
        <v>0</v>
      </c>
    </row>
    <row r="158" spans="1:7" ht="34.200000000000003" customHeight="1" x14ac:dyDescent="0.3">
      <c r="A158" s="52" t="str" cm="1">
        <f t="array" ref="A158">IFERROR(INDEX(DEMANDA!$A$13:$A$220, ROW()-9), "")</f>
        <v/>
      </c>
      <c r="B158" s="53" t="str" cm="1">
        <f t="array" ref="B158">IFERROR(INDEX(DEMANDA!$B$13:$B$220, ROW()-9), "")</f>
        <v/>
      </c>
      <c r="C158" s="34"/>
      <c r="D158" s="41" t="str">
        <f t="shared" si="6"/>
        <v/>
      </c>
      <c r="E158" s="34"/>
      <c r="F158" s="70">
        <f t="shared" si="5"/>
        <v>0</v>
      </c>
      <c r="G158" s="71" cm="1">
        <f t="array" ref="G158">IF(F158=0,
  0,
  IF(F158="",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_xlfn.XLOOKUP(F158, _xlpm.valores, _xlpm.valorGrupo),
        _xlpm.resultado
      ),
      ""
    )
  )
)</f>
        <v>0</v>
      </c>
    </row>
    <row r="159" spans="1:7" ht="34.200000000000003" customHeight="1" x14ac:dyDescent="0.3">
      <c r="A159" s="52" t="str" cm="1">
        <f t="array" ref="A159">IFERROR(INDEX(DEMANDA!$A$13:$A$220, ROW()-9), "")</f>
        <v/>
      </c>
      <c r="B159" s="53" t="str" cm="1">
        <f t="array" ref="B159">IFERROR(INDEX(DEMANDA!$B$13:$B$220, ROW()-9), "")</f>
        <v/>
      </c>
      <c r="C159" s="34"/>
      <c r="D159" s="41" t="str">
        <f t="shared" si="6"/>
        <v/>
      </c>
      <c r="E159" s="34"/>
      <c r="F159" s="70">
        <f t="shared" si="5"/>
        <v>0</v>
      </c>
      <c r="G159" s="71" cm="1">
        <f t="array" ref="G159">IF(F159=0,
  0,
  IF(F159="",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_xlfn.XLOOKUP(F159, _xlpm.valores, _xlpm.valorGrupo),
        _xlpm.resultado
      ),
      ""
    )
  )
)</f>
        <v>0</v>
      </c>
    </row>
    <row r="160" spans="1:7" ht="34.200000000000003" customHeight="1" x14ac:dyDescent="0.3">
      <c r="A160" s="52" t="str" cm="1">
        <f t="array" ref="A160">IFERROR(INDEX(DEMANDA!$A$13:$A$220, ROW()-9), "")</f>
        <v/>
      </c>
      <c r="B160" s="53" t="str" cm="1">
        <f t="array" ref="B160">IFERROR(INDEX(DEMANDA!$B$13:$B$220, ROW()-9), "")</f>
        <v/>
      </c>
      <c r="C160" s="34"/>
      <c r="D160" s="41" t="str">
        <f t="shared" si="6"/>
        <v/>
      </c>
      <c r="E160" s="34"/>
      <c r="F160" s="70">
        <f t="shared" si="5"/>
        <v>0</v>
      </c>
      <c r="G160" s="71" cm="1">
        <f t="array" ref="G160">IF(F160=0,
  0,
  IF(F160="",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_xlfn.XLOOKUP(F160, _xlpm.valores, _xlpm.valorGrupo),
        _xlpm.resultado
      ),
      ""
    )
  )
)</f>
        <v>0</v>
      </c>
    </row>
    <row r="161" spans="1:7" ht="34.200000000000003" customHeight="1" x14ac:dyDescent="0.3">
      <c r="A161" s="52" t="str" cm="1">
        <f t="array" ref="A161">IFERROR(INDEX(DEMANDA!$A$13:$A$220, ROW()-9), "")</f>
        <v/>
      </c>
      <c r="B161" s="53" t="str" cm="1">
        <f t="array" ref="B161">IFERROR(INDEX(DEMANDA!$B$13:$B$220, ROW()-9), "")</f>
        <v/>
      </c>
      <c r="C161" s="34"/>
      <c r="D161" s="41" t="str">
        <f t="shared" si="6"/>
        <v/>
      </c>
      <c r="E161" s="34"/>
      <c r="F161" s="70">
        <f t="shared" si="5"/>
        <v>0</v>
      </c>
      <c r="G161" s="71" cm="1">
        <f t="array" ref="G161">IF(F161=0,
  0,
  IF(F161="",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_xlfn.XLOOKUP(F161, _xlpm.valores, _xlpm.valorGrupo),
        _xlpm.resultado
      ),
      ""
    )
  )
)</f>
        <v>0</v>
      </c>
    </row>
    <row r="162" spans="1:7" ht="34.200000000000003" customHeight="1" x14ac:dyDescent="0.3">
      <c r="A162" s="52" t="str" cm="1">
        <f t="array" ref="A162">IFERROR(INDEX(DEMANDA!$A$13:$A$220, ROW()-9), "")</f>
        <v/>
      </c>
      <c r="B162" s="53" t="str" cm="1">
        <f t="array" ref="B162">IFERROR(INDEX(DEMANDA!$B$13:$B$220, ROW()-9), "")</f>
        <v/>
      </c>
      <c r="C162" s="34"/>
      <c r="D162" s="41" t="str">
        <f t="shared" si="6"/>
        <v/>
      </c>
      <c r="E162" s="34"/>
      <c r="F162" s="70">
        <f t="shared" si="5"/>
        <v>0</v>
      </c>
      <c r="G162" s="71" cm="1">
        <f t="array" ref="G162">IF(F162=0,
  0,
  IF(F162="",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_xlfn.XLOOKUP(F162, _xlpm.valores, _xlpm.valorGrupo),
        _xlpm.resultado
      ),
      ""
    )
  )
)</f>
        <v>0</v>
      </c>
    </row>
    <row r="163" spans="1:7" ht="34.200000000000003" customHeight="1" x14ac:dyDescent="0.3">
      <c r="A163" s="52" t="str" cm="1">
        <f t="array" ref="A163">IFERROR(INDEX(DEMANDA!$A$13:$A$220, ROW()-9), "")</f>
        <v/>
      </c>
      <c r="B163" s="53" t="str" cm="1">
        <f t="array" ref="B163">IFERROR(INDEX(DEMANDA!$B$13:$B$220, ROW()-9), "")</f>
        <v/>
      </c>
      <c r="C163" s="34"/>
      <c r="D163" s="41" t="str">
        <f t="shared" si="6"/>
        <v/>
      </c>
      <c r="E163" s="34"/>
      <c r="F163" s="70">
        <f t="shared" si="5"/>
        <v>0</v>
      </c>
      <c r="G163" s="71" cm="1">
        <f t="array" ref="G163">IF(F163=0,
  0,
  IF(F163="",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_xlfn.XLOOKUP(F163, _xlpm.valores, _xlpm.valorGrupo),
        _xlpm.resultado
      ),
      ""
    )
  )
)</f>
        <v>0</v>
      </c>
    </row>
    <row r="164" spans="1:7" ht="34.200000000000003" customHeight="1" x14ac:dyDescent="0.3">
      <c r="A164" s="52" t="str" cm="1">
        <f t="array" ref="A164">IFERROR(INDEX(DEMANDA!$A$13:$A$220, ROW()-9), "")</f>
        <v/>
      </c>
      <c r="B164" s="53" t="str" cm="1">
        <f t="array" ref="B164">IFERROR(INDEX(DEMANDA!$B$13:$B$220, ROW()-9), "")</f>
        <v/>
      </c>
      <c r="C164" s="34"/>
      <c r="D164" s="41" t="str">
        <f t="shared" si="6"/>
        <v/>
      </c>
      <c r="E164" s="34"/>
      <c r="F164" s="70">
        <f t="shared" si="5"/>
        <v>0</v>
      </c>
      <c r="G164" s="71" cm="1">
        <f t="array" ref="G164">IF(F164=0,
  0,
  IF(F164="",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_xlfn.XLOOKUP(F164, _xlpm.valores, _xlpm.valorGrupo),
        _xlpm.resultado
      ),
      ""
    )
  )
)</f>
        <v>0</v>
      </c>
    </row>
    <row r="165" spans="1:7" ht="34.200000000000003" customHeight="1" x14ac:dyDescent="0.3">
      <c r="A165" s="52" t="str" cm="1">
        <f t="array" ref="A165">IFERROR(INDEX(DEMANDA!$A$13:$A$220, ROW()-9), "")</f>
        <v/>
      </c>
      <c r="B165" s="53" t="str" cm="1">
        <f t="array" ref="B165">IFERROR(INDEX(DEMANDA!$B$13:$B$220, ROW()-9), "")</f>
        <v/>
      </c>
      <c r="C165" s="34"/>
      <c r="D165" s="41" t="str">
        <f t="shared" si="6"/>
        <v/>
      </c>
      <c r="E165" s="34"/>
      <c r="F165" s="70">
        <f t="shared" si="5"/>
        <v>0</v>
      </c>
      <c r="G165" s="71" cm="1">
        <f t="array" ref="G165">IF(F165=0,
  0,
  IF(F165="",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_xlfn.XLOOKUP(F165, _xlpm.valores, _xlpm.valorGrupo),
        _xlpm.resultado
      ),
      ""
    )
  )
)</f>
        <v>0</v>
      </c>
    </row>
    <row r="166" spans="1:7" ht="34.200000000000003" customHeight="1" x14ac:dyDescent="0.3">
      <c r="A166" s="52" t="str" cm="1">
        <f t="array" ref="A166">IFERROR(INDEX(DEMANDA!$A$13:$A$220, ROW()-9), "")</f>
        <v/>
      </c>
      <c r="B166" s="53" t="str" cm="1">
        <f t="array" ref="B166">IFERROR(INDEX(DEMANDA!$B$13:$B$220, ROW()-9), "")</f>
        <v/>
      </c>
      <c r="C166" s="34"/>
      <c r="D166" s="41" t="str">
        <f t="shared" si="6"/>
        <v/>
      </c>
      <c r="E166" s="34"/>
      <c r="F166" s="70">
        <f t="shared" si="5"/>
        <v>0</v>
      </c>
      <c r="G166" s="71" cm="1">
        <f t="array" ref="G166">IF(F166=0,
  0,
  IF(F166="",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_xlfn.XLOOKUP(F166, _xlpm.valores, _xlpm.valorGrupo),
        _xlpm.resultado
      ),
      ""
    )
  )
)</f>
        <v>0</v>
      </c>
    </row>
    <row r="167" spans="1:7" ht="34.200000000000003" customHeight="1" x14ac:dyDescent="0.3">
      <c r="A167" s="52" t="str" cm="1">
        <f t="array" ref="A167">IFERROR(INDEX(DEMANDA!$A$13:$A$220, ROW()-9), "")</f>
        <v/>
      </c>
      <c r="B167" s="53" t="str" cm="1">
        <f t="array" ref="B167">IFERROR(INDEX(DEMANDA!$B$13:$B$220, ROW()-9), "")</f>
        <v/>
      </c>
      <c r="C167" s="34"/>
      <c r="D167" s="41" t="str">
        <f t="shared" si="6"/>
        <v/>
      </c>
      <c r="E167" s="34"/>
      <c r="F167" s="70">
        <f t="shared" si="5"/>
        <v>0</v>
      </c>
      <c r="G167" s="71" cm="1">
        <f t="array" ref="G167">IF(F167=0,
  0,
  IF(F167="",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_xlfn.XLOOKUP(F167, _xlpm.valores, _xlpm.valorGrupo),
        _xlpm.resultado
      ),
      ""
    )
  )
)</f>
        <v>0</v>
      </c>
    </row>
    <row r="168" spans="1:7" ht="34.200000000000003" customHeight="1" x14ac:dyDescent="0.3">
      <c r="A168" s="52" t="str" cm="1">
        <f t="array" ref="A168">IFERROR(INDEX(DEMANDA!$A$13:$A$220, ROW()-9), "")</f>
        <v/>
      </c>
      <c r="B168" s="53" t="str" cm="1">
        <f t="array" ref="B168">IFERROR(INDEX(DEMANDA!$B$13:$B$220, ROW()-9), "")</f>
        <v/>
      </c>
      <c r="C168" s="34"/>
      <c r="D168" s="41" t="str">
        <f t="shared" si="6"/>
        <v/>
      </c>
      <c r="E168" s="34"/>
      <c r="F168" s="70">
        <f t="shared" si="5"/>
        <v>0</v>
      </c>
      <c r="G168" s="71" cm="1">
        <f t="array" ref="G168">IF(F168=0,
  0,
  IF(F168="",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_xlfn.XLOOKUP(F168, _xlpm.valores, _xlpm.valorGrupo),
        _xlpm.resultado
      ),
      ""
    )
  )
)</f>
        <v>0</v>
      </c>
    </row>
    <row r="169" spans="1:7" ht="34.200000000000003" customHeight="1" x14ac:dyDescent="0.3">
      <c r="A169" s="52" t="str" cm="1">
        <f t="array" ref="A169">IFERROR(INDEX(DEMANDA!$A$13:$A$220, ROW()-9), "")</f>
        <v/>
      </c>
      <c r="B169" s="53" t="str" cm="1">
        <f t="array" ref="B169">IFERROR(INDEX(DEMANDA!$B$13:$B$220, ROW()-9), "")</f>
        <v/>
      </c>
      <c r="C169" s="34"/>
      <c r="D169" s="41" t="str">
        <f t="shared" si="6"/>
        <v/>
      </c>
      <c r="E169" s="34"/>
      <c r="F169" s="70">
        <f t="shared" si="5"/>
        <v>0</v>
      </c>
      <c r="G169" s="71" cm="1">
        <f t="array" ref="G169">IF(F169=0,
  0,
  IF(F169="",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_xlfn.XLOOKUP(F169, _xlpm.valores, _xlpm.valorGrupo),
        _xlpm.resultado
      ),
      ""
    )
  )
)</f>
        <v>0</v>
      </c>
    </row>
    <row r="170" spans="1:7" ht="34.200000000000003" customHeight="1" x14ac:dyDescent="0.3">
      <c r="A170" s="52" t="str" cm="1">
        <f t="array" ref="A170">IFERROR(INDEX(DEMANDA!$A$13:$A$220, ROW()-9), "")</f>
        <v/>
      </c>
      <c r="B170" s="53" t="str" cm="1">
        <f t="array" ref="B170">IFERROR(INDEX(DEMANDA!$B$13:$B$220, ROW()-9), "")</f>
        <v/>
      </c>
      <c r="C170" s="34"/>
      <c r="D170" s="41" t="str">
        <f t="shared" si="6"/>
        <v/>
      </c>
      <c r="E170" s="34"/>
      <c r="F170" s="70">
        <f t="shared" si="5"/>
        <v>0</v>
      </c>
      <c r="G170" s="71" cm="1">
        <f t="array" ref="G170">IF(F170=0,
  0,
  IF(F170="",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_xlfn.XLOOKUP(F170, _xlpm.valores, _xlpm.valorGrupo),
        _xlpm.resultado
      ),
      ""
    )
  )
)</f>
        <v>0</v>
      </c>
    </row>
    <row r="171" spans="1:7" ht="34.200000000000003" customHeight="1" x14ac:dyDescent="0.3">
      <c r="A171" s="52" t="str" cm="1">
        <f t="array" ref="A171">IFERROR(INDEX(DEMANDA!$A$13:$A$220, ROW()-9), "")</f>
        <v/>
      </c>
      <c r="B171" s="53" t="str" cm="1">
        <f t="array" ref="B171">IFERROR(INDEX(DEMANDA!$B$13:$B$220, ROW()-9), "")</f>
        <v/>
      </c>
      <c r="C171" s="34"/>
      <c r="D171" s="41" t="str">
        <f t="shared" si="6"/>
        <v/>
      </c>
      <c r="E171" s="34"/>
      <c r="F171" s="70">
        <f t="shared" si="5"/>
        <v>0</v>
      </c>
      <c r="G171" s="71" cm="1">
        <f t="array" ref="G171">IF(F171=0,
  0,
  IF(F171="",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_xlfn.XLOOKUP(F171, _xlpm.valores, _xlpm.valorGrupo),
        _xlpm.resultado
      ),
      ""
    )
  )
)</f>
        <v>0</v>
      </c>
    </row>
    <row r="172" spans="1:7" ht="34.200000000000003" customHeight="1" x14ac:dyDescent="0.3">
      <c r="A172" s="52" t="str" cm="1">
        <f t="array" ref="A172">IFERROR(INDEX(DEMANDA!$A$13:$A$220, ROW()-9), "")</f>
        <v/>
      </c>
      <c r="B172" s="53" t="str" cm="1">
        <f t="array" ref="B172">IFERROR(INDEX(DEMANDA!$B$13:$B$220, ROW()-9), "")</f>
        <v/>
      </c>
      <c r="C172" s="34"/>
      <c r="D172" s="41" t="str">
        <f t="shared" si="6"/>
        <v/>
      </c>
      <c r="E172" s="34"/>
      <c r="F172" s="70">
        <f t="shared" si="5"/>
        <v>0</v>
      </c>
      <c r="G172" s="71" cm="1">
        <f t="array" ref="G172">IF(F172=0,
  0,
  IF(F172="",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_xlfn.XLOOKUP(F172, _xlpm.valores, _xlpm.valorGrupo),
        _xlpm.resultado
      ),
      ""
    )
  )
)</f>
        <v>0</v>
      </c>
    </row>
    <row r="173" spans="1:7" ht="34.200000000000003" customHeight="1" x14ac:dyDescent="0.3">
      <c r="A173" s="52" t="str" cm="1">
        <f t="array" ref="A173">IFERROR(INDEX(DEMANDA!$A$13:$A$220, ROW()-9), "")</f>
        <v/>
      </c>
      <c r="B173" s="53" t="str" cm="1">
        <f t="array" ref="B173">IFERROR(INDEX(DEMANDA!$B$13:$B$220, ROW()-9), "")</f>
        <v/>
      </c>
      <c r="C173" s="34"/>
      <c r="D173" s="41" t="str">
        <f t="shared" si="6"/>
        <v/>
      </c>
      <c r="E173" s="34"/>
      <c r="F173" s="70">
        <f t="shared" si="5"/>
        <v>0</v>
      </c>
      <c r="G173" s="71" cm="1">
        <f t="array" ref="G173">IF(F173=0,
  0,
  IF(F173="",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_xlfn.XLOOKUP(F173, _xlpm.valores, _xlpm.valorGrupo),
        _xlpm.resultado
      ),
      ""
    )
  )
)</f>
        <v>0</v>
      </c>
    </row>
    <row r="174" spans="1:7" ht="34.200000000000003" customHeight="1" x14ac:dyDescent="0.3">
      <c r="A174" s="52" t="str" cm="1">
        <f t="array" ref="A174">IFERROR(INDEX(DEMANDA!$A$13:$A$220, ROW()-9), "")</f>
        <v/>
      </c>
      <c r="B174" s="53" t="str" cm="1">
        <f t="array" ref="B174">IFERROR(INDEX(DEMANDA!$B$13:$B$220, ROW()-9), "")</f>
        <v/>
      </c>
      <c r="C174" s="34"/>
      <c r="D174" s="41" t="str">
        <f t="shared" si="6"/>
        <v/>
      </c>
      <c r="E174" s="34"/>
      <c r="F174" s="70">
        <f t="shared" si="5"/>
        <v>0</v>
      </c>
      <c r="G174" s="71" cm="1">
        <f t="array" ref="G174">IF(F174=0,
  0,
  IF(F174="",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_xlfn.XLOOKUP(F174, _xlpm.valores, _xlpm.valorGrupo),
        _xlpm.resultado
      ),
      ""
    )
  )
)</f>
        <v>0</v>
      </c>
    </row>
    <row r="175" spans="1:7" ht="34.200000000000003" customHeight="1" x14ac:dyDescent="0.3">
      <c r="A175" s="52" t="str" cm="1">
        <f t="array" ref="A175">IFERROR(INDEX(DEMANDA!$A$13:$A$220, ROW()-9), "")</f>
        <v/>
      </c>
      <c r="B175" s="53" t="str" cm="1">
        <f t="array" ref="B175">IFERROR(INDEX(DEMANDA!$B$13:$B$220, ROW()-9), "")</f>
        <v/>
      </c>
      <c r="C175" s="34"/>
      <c r="D175" s="41" t="str">
        <f t="shared" si="6"/>
        <v/>
      </c>
      <c r="E175" s="34"/>
      <c r="F175" s="70">
        <f t="shared" si="5"/>
        <v>0</v>
      </c>
      <c r="G175" s="71" cm="1">
        <f t="array" ref="G175">IF(F175=0,
  0,
  IF(F175="",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_xlfn.XLOOKUP(F175, _xlpm.valores, _xlpm.valorGrupo),
        _xlpm.resultado
      ),
      ""
    )
  )
)</f>
        <v>0</v>
      </c>
    </row>
    <row r="176" spans="1:7" ht="34.200000000000003" customHeight="1" x14ac:dyDescent="0.3">
      <c r="A176" s="52" t="str" cm="1">
        <f t="array" ref="A176">IFERROR(INDEX(DEMANDA!$A$13:$A$220, ROW()-9), "")</f>
        <v/>
      </c>
      <c r="B176" s="53" t="str" cm="1">
        <f t="array" ref="B176">IFERROR(INDEX(DEMANDA!$B$13:$B$220, ROW()-9), "")</f>
        <v/>
      </c>
      <c r="C176" s="34"/>
      <c r="D176" s="41" t="str">
        <f t="shared" si="6"/>
        <v/>
      </c>
      <c r="E176" s="34"/>
      <c r="F176" s="70">
        <f t="shared" si="5"/>
        <v>0</v>
      </c>
      <c r="G176" s="71" cm="1">
        <f t="array" ref="G176">IF(F176=0,
  0,
  IF(F176="",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_xlfn.XLOOKUP(F176, _xlpm.valores, _xlpm.valorGrupo),
        _xlpm.resultado
      ),
      ""
    )
  )
)</f>
        <v>0</v>
      </c>
    </row>
    <row r="177" spans="1:7" ht="34.200000000000003" customHeight="1" x14ac:dyDescent="0.3">
      <c r="A177" s="52" t="str" cm="1">
        <f t="array" ref="A177">IFERROR(INDEX(DEMANDA!$A$13:$A$220, ROW()-9), "")</f>
        <v/>
      </c>
      <c r="B177" s="53" t="str" cm="1">
        <f t="array" ref="B177">IFERROR(INDEX(DEMANDA!$B$13:$B$220, ROW()-9), "")</f>
        <v/>
      </c>
      <c r="C177" s="34"/>
      <c r="D177" s="41" t="str">
        <f t="shared" si="6"/>
        <v/>
      </c>
      <c r="E177" s="34"/>
      <c r="F177" s="70">
        <f t="shared" si="5"/>
        <v>0</v>
      </c>
      <c r="G177" s="71" cm="1">
        <f t="array" ref="G177">IF(F177=0,
  0,
  IF(F177="",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_xlfn.XLOOKUP(F177, _xlpm.valores, _xlpm.valorGrupo),
        _xlpm.resultado
      ),
      ""
    )
  )
)</f>
        <v>0</v>
      </c>
    </row>
    <row r="178" spans="1:7" ht="34.200000000000003" customHeight="1" x14ac:dyDescent="0.3">
      <c r="A178" s="52" t="str" cm="1">
        <f t="array" ref="A178">IFERROR(INDEX(DEMANDA!$A$13:$A$220, ROW()-9), "")</f>
        <v/>
      </c>
      <c r="B178" s="53" t="str" cm="1">
        <f t="array" ref="B178">IFERROR(INDEX(DEMANDA!$B$13:$B$220, ROW()-9), "")</f>
        <v/>
      </c>
      <c r="C178" s="34"/>
      <c r="D178" s="41" t="str">
        <f t="shared" si="6"/>
        <v/>
      </c>
      <c r="E178" s="34"/>
      <c r="F178" s="70">
        <f t="shared" si="5"/>
        <v>0</v>
      </c>
      <c r="G178" s="71" cm="1">
        <f t="array" ref="G178">IF(F178=0,
  0,
  IF(F178="",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_xlfn.XLOOKUP(F178, _xlpm.valores, _xlpm.valorGrupo),
        _xlpm.resultado
      ),
      ""
    )
  )
)</f>
        <v>0</v>
      </c>
    </row>
    <row r="179" spans="1:7" ht="34.200000000000003" customHeight="1" x14ac:dyDescent="0.3">
      <c r="A179" s="52" t="str" cm="1">
        <f t="array" ref="A179">IFERROR(INDEX(DEMANDA!$A$13:$A$220, ROW()-9), "")</f>
        <v/>
      </c>
      <c r="B179" s="53" t="str" cm="1">
        <f t="array" ref="B179">IFERROR(INDEX(DEMANDA!$B$13:$B$220, ROW()-9), "")</f>
        <v/>
      </c>
      <c r="C179" s="34"/>
      <c r="D179" s="41" t="str">
        <f t="shared" si="6"/>
        <v/>
      </c>
      <c r="E179" s="34"/>
      <c r="F179" s="70">
        <f t="shared" si="5"/>
        <v>0</v>
      </c>
      <c r="G179" s="71" cm="1">
        <f t="array" ref="G179">IF(F179=0,
  0,
  IF(F179="",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_xlfn.XLOOKUP(F179, _xlpm.valores, _xlpm.valorGrupo),
        _xlpm.resultado
      ),
      ""
    )
  )
)</f>
        <v>0</v>
      </c>
    </row>
    <row r="180" spans="1:7" ht="34.200000000000003" customHeight="1" x14ac:dyDescent="0.3">
      <c r="A180" s="52" t="str" cm="1">
        <f t="array" ref="A180">IFERROR(INDEX(DEMANDA!$A$13:$A$220, ROW()-9), "")</f>
        <v/>
      </c>
      <c r="B180" s="53" t="str" cm="1">
        <f t="array" ref="B180">IFERROR(INDEX(DEMANDA!$B$13:$B$220, ROW()-9), "")</f>
        <v/>
      </c>
      <c r="C180" s="34"/>
      <c r="D180" s="41" t="str">
        <f t="shared" si="6"/>
        <v/>
      </c>
      <c r="E180" s="34"/>
      <c r="F180" s="70">
        <f t="shared" si="5"/>
        <v>0</v>
      </c>
      <c r="G180" s="71" cm="1">
        <f t="array" ref="G180">IF(F180=0,
  0,
  IF(F180="",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_xlfn.XLOOKUP(F180, _xlpm.valores, _xlpm.valorGrupo),
        _xlpm.resultado
      ),
      ""
    )
  )
)</f>
        <v>0</v>
      </c>
    </row>
    <row r="181" spans="1:7" ht="34.200000000000003" customHeight="1" x14ac:dyDescent="0.3">
      <c r="A181" s="52" t="str" cm="1">
        <f t="array" ref="A181">IFERROR(INDEX(DEMANDA!$A$13:$A$220, ROW()-9), "")</f>
        <v/>
      </c>
      <c r="B181" s="53" t="str" cm="1">
        <f t="array" ref="B181">IFERROR(INDEX(DEMANDA!$B$13:$B$220, ROW()-9), "")</f>
        <v/>
      </c>
      <c r="C181" s="34"/>
      <c r="D181" s="41" t="str">
        <f t="shared" si="6"/>
        <v/>
      </c>
      <c r="E181" s="34"/>
      <c r="F181" s="70">
        <f t="shared" si="5"/>
        <v>0</v>
      </c>
      <c r="G181" s="71" cm="1">
        <f t="array" ref="G181">IF(F181=0,
  0,
  IF(F181="",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_xlfn.XLOOKUP(F181, _xlpm.valores, _xlpm.valorGrupo),
        _xlpm.resultado
      ),
      ""
    )
  )
)</f>
        <v>0</v>
      </c>
    </row>
    <row r="182" spans="1:7" ht="34.200000000000003" customHeight="1" x14ac:dyDescent="0.3">
      <c r="A182" s="52" t="str" cm="1">
        <f t="array" ref="A182">IFERROR(INDEX(DEMANDA!$A$13:$A$220, ROW()-9), "")</f>
        <v/>
      </c>
      <c r="B182" s="53" t="str" cm="1">
        <f t="array" ref="B182">IFERROR(INDEX(DEMANDA!$B$13:$B$220, ROW()-9), "")</f>
        <v/>
      </c>
      <c r="C182" s="34"/>
      <c r="D182" s="41" t="str">
        <f t="shared" si="6"/>
        <v/>
      </c>
      <c r="E182" s="34"/>
      <c r="F182" s="70">
        <f t="shared" si="5"/>
        <v>0</v>
      </c>
      <c r="G182" s="71" cm="1">
        <f t="array" ref="G182">IF(F182=0,
  0,
  IF(F182="",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_xlfn.XLOOKUP(F182, _xlpm.valores, _xlpm.valorGrupo),
        _xlpm.resultado
      ),
      ""
    )
  )
)</f>
        <v>0</v>
      </c>
    </row>
    <row r="183" spans="1:7" ht="34.200000000000003" customHeight="1" x14ac:dyDescent="0.3">
      <c r="A183" s="52" t="str" cm="1">
        <f t="array" ref="A183">IFERROR(INDEX(DEMANDA!$A$13:$A$220, ROW()-9), "")</f>
        <v/>
      </c>
      <c r="B183" s="53" t="str" cm="1">
        <f t="array" ref="B183">IFERROR(INDEX(DEMANDA!$B$13:$B$220, ROW()-9), "")</f>
        <v/>
      </c>
      <c r="C183" s="34"/>
      <c r="D183" s="41" t="str">
        <f t="shared" si="6"/>
        <v/>
      </c>
      <c r="E183" s="34"/>
      <c r="F183" s="70">
        <f t="shared" si="5"/>
        <v>0</v>
      </c>
      <c r="G183" s="71" cm="1">
        <f t="array" ref="G183">IF(F183=0,
  0,
  IF(F183="",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_xlfn.XLOOKUP(F183, _xlpm.valores, _xlpm.valorGrupo),
        _xlpm.resultado
      ),
      ""
    )
  )
)</f>
        <v>0</v>
      </c>
    </row>
    <row r="184" spans="1:7" ht="34.200000000000003" customHeight="1" x14ac:dyDescent="0.3">
      <c r="A184" s="52" t="str" cm="1">
        <f t="array" ref="A184">IFERROR(INDEX(DEMANDA!$A$13:$A$220, ROW()-9), "")</f>
        <v/>
      </c>
      <c r="B184" s="53" t="str" cm="1">
        <f t="array" ref="B184">IFERROR(INDEX(DEMANDA!$B$13:$B$220, ROW()-9), "")</f>
        <v/>
      </c>
      <c r="C184" s="34"/>
      <c r="D184" s="41" t="str">
        <f t="shared" si="6"/>
        <v/>
      </c>
      <c r="E184" s="34"/>
      <c r="F184" s="70">
        <f t="shared" si="5"/>
        <v>0</v>
      </c>
      <c r="G184" s="71" cm="1">
        <f t="array" ref="G184">IF(F184=0,
  0,
  IF(F184="",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_xlfn.XLOOKUP(F184, _xlpm.valores, _xlpm.valorGrupo),
        _xlpm.resultado
      ),
      ""
    )
  )
)</f>
        <v>0</v>
      </c>
    </row>
    <row r="185" spans="1:7" ht="34.200000000000003" customHeight="1" x14ac:dyDescent="0.3">
      <c r="A185" s="52" t="str" cm="1">
        <f t="array" ref="A185">IFERROR(INDEX(DEMANDA!$A$13:$A$220, ROW()-9), "")</f>
        <v/>
      </c>
      <c r="B185" s="53" t="str" cm="1">
        <f t="array" ref="B185">IFERROR(INDEX(DEMANDA!$B$13:$B$220, ROW()-9), "")</f>
        <v/>
      </c>
      <c r="C185" s="34"/>
      <c r="D185" s="41" t="str">
        <f t="shared" si="6"/>
        <v/>
      </c>
      <c r="E185" s="34"/>
      <c r="F185" s="70">
        <f t="shared" si="5"/>
        <v>0</v>
      </c>
      <c r="G185" s="71" cm="1">
        <f t="array" ref="G185">IF(F185=0,
  0,
  IF(F185="",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_xlfn.XLOOKUP(F185, _xlpm.valores, _xlpm.valorGrupo),
        _xlpm.resultado
      ),
      ""
    )
  )
)</f>
        <v>0</v>
      </c>
    </row>
    <row r="186" spans="1:7" ht="34.200000000000003" customHeight="1" x14ac:dyDescent="0.3">
      <c r="A186" s="52" t="str" cm="1">
        <f t="array" ref="A186">IFERROR(INDEX(DEMANDA!$A$13:$A$220, ROW()-9), "")</f>
        <v/>
      </c>
      <c r="B186" s="53" t="str" cm="1">
        <f t="array" ref="B186">IFERROR(INDEX(DEMANDA!$B$13:$B$220, ROW()-9), "")</f>
        <v/>
      </c>
      <c r="C186" s="34"/>
      <c r="D186" s="41" t="str">
        <f t="shared" si="6"/>
        <v/>
      </c>
      <c r="E186" s="34"/>
      <c r="F186" s="70">
        <f t="shared" si="5"/>
        <v>0</v>
      </c>
      <c r="G186" s="71" cm="1">
        <f t="array" ref="G186">IF(F186=0,
  0,
  IF(F186="",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_xlfn.XLOOKUP(F186, _xlpm.valores, _xlpm.valorGrupo),
        _xlpm.resultado
      ),
      ""
    )
  )
)</f>
        <v>0</v>
      </c>
    </row>
    <row r="187" spans="1:7" ht="34.200000000000003" customHeight="1" x14ac:dyDescent="0.3">
      <c r="A187" s="52" t="str" cm="1">
        <f t="array" ref="A187">IFERROR(INDEX(DEMANDA!$A$13:$A$220, ROW()-9), "")</f>
        <v/>
      </c>
      <c r="B187" s="53" t="str" cm="1">
        <f t="array" ref="B187">IFERROR(INDEX(DEMANDA!$B$13:$B$220, ROW()-9), "")</f>
        <v/>
      </c>
      <c r="C187" s="34"/>
      <c r="D187" s="41" t="str">
        <f t="shared" si="6"/>
        <v/>
      </c>
      <c r="E187" s="34"/>
      <c r="F187" s="70">
        <f t="shared" si="5"/>
        <v>0</v>
      </c>
      <c r="G187" s="71" cm="1">
        <f t="array" ref="G187">IF(F187=0,
  0,
  IF(F187="",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_xlfn.XLOOKUP(F187, _xlpm.valores, _xlpm.valorGrupo),
        _xlpm.resultado
      ),
      ""
    )
  )
)</f>
        <v>0</v>
      </c>
    </row>
    <row r="188" spans="1:7" ht="34.200000000000003" customHeight="1" x14ac:dyDescent="0.3">
      <c r="A188" s="52" t="str" cm="1">
        <f t="array" ref="A188">IFERROR(INDEX(DEMANDA!$A$13:$A$220, ROW()-9), "")</f>
        <v/>
      </c>
      <c r="B188" s="53" t="str" cm="1">
        <f t="array" ref="B188">IFERROR(INDEX(DEMANDA!$B$13:$B$220, ROW()-9), "")</f>
        <v/>
      </c>
      <c r="C188" s="34"/>
      <c r="D188" s="41" t="str">
        <f t="shared" si="6"/>
        <v/>
      </c>
      <c r="E188" s="34"/>
      <c r="F188" s="70">
        <f t="shared" si="5"/>
        <v>0</v>
      </c>
      <c r="G188" s="71" cm="1">
        <f t="array" ref="G188">IF(F188=0,
  0,
  IF(F188="",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_xlfn.XLOOKUP(F188, _xlpm.valores, _xlpm.valorGrupo),
        _xlpm.resultado
      ),
      ""
    )
  )
)</f>
        <v>0</v>
      </c>
    </row>
    <row r="189" spans="1:7" ht="34.200000000000003" customHeight="1" x14ac:dyDescent="0.3">
      <c r="A189" s="52" t="str" cm="1">
        <f t="array" ref="A189">IFERROR(INDEX(DEMANDA!$A$13:$A$220, ROW()-9), "")</f>
        <v/>
      </c>
      <c r="B189" s="53" t="str" cm="1">
        <f t="array" ref="B189">IFERROR(INDEX(DEMANDA!$B$13:$B$220, ROW()-9), "")</f>
        <v/>
      </c>
      <c r="C189" s="34"/>
      <c r="D189" s="41" t="str">
        <f t="shared" si="6"/>
        <v/>
      </c>
      <c r="E189" s="34"/>
      <c r="F189" s="70">
        <f t="shared" si="5"/>
        <v>0</v>
      </c>
      <c r="G189" s="71" cm="1">
        <f t="array" ref="G189">IF(F189=0,
  0,
  IF(F189="",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_xlfn.XLOOKUP(F189, _xlpm.valores, _xlpm.valorGrupo),
        _xlpm.resultado
      ),
      ""
    )
  )
)</f>
        <v>0</v>
      </c>
    </row>
    <row r="190" spans="1:7" ht="34.200000000000003" customHeight="1" x14ac:dyDescent="0.3">
      <c r="A190" s="52" t="str" cm="1">
        <f t="array" ref="A190">IFERROR(INDEX(DEMANDA!$A$13:$A$220, ROW()-9), "")</f>
        <v/>
      </c>
      <c r="B190" s="53" t="str" cm="1">
        <f t="array" ref="B190">IFERROR(INDEX(DEMANDA!$B$13:$B$220, ROW()-9), "")</f>
        <v/>
      </c>
      <c r="C190" s="34"/>
      <c r="D190" s="41" t="str">
        <f t="shared" si="6"/>
        <v/>
      </c>
      <c r="E190" s="34"/>
      <c r="F190" s="70">
        <f t="shared" si="5"/>
        <v>0</v>
      </c>
      <c r="G190" s="71" cm="1">
        <f t="array" ref="G190">IF(F190=0,
  0,
  IF(F190="",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_xlfn.XLOOKUP(F190, _xlpm.valores, _xlpm.valorGrupo),
        _xlpm.resultado
      ),
      ""
    )
  )
)</f>
        <v>0</v>
      </c>
    </row>
    <row r="191" spans="1:7" ht="34.200000000000003" customHeight="1" x14ac:dyDescent="0.3">
      <c r="A191" s="52" t="str" cm="1">
        <f t="array" ref="A191">IFERROR(INDEX(DEMANDA!$A$13:$A$220, ROW()-9), "")</f>
        <v/>
      </c>
      <c r="B191" s="53" t="str" cm="1">
        <f t="array" ref="B191">IFERROR(INDEX(DEMANDA!$B$13:$B$220, ROW()-9), "")</f>
        <v/>
      </c>
      <c r="C191" s="34"/>
      <c r="D191" s="41" t="str">
        <f t="shared" si="6"/>
        <v/>
      </c>
      <c r="E191" s="34"/>
      <c r="F191" s="70">
        <f t="shared" si="5"/>
        <v>0</v>
      </c>
      <c r="G191" s="71" cm="1">
        <f t="array" ref="G191">IF(F191=0,
  0,
  IF(F191="",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_xlfn.XLOOKUP(F191, _xlpm.valores, _xlpm.valorGrupo),
        _xlpm.resultado
      ),
      ""
    )
  )
)</f>
        <v>0</v>
      </c>
    </row>
    <row r="192" spans="1:7" ht="34.200000000000003" customHeight="1" x14ac:dyDescent="0.3">
      <c r="A192" s="52" t="str" cm="1">
        <f t="array" ref="A192">IFERROR(INDEX(DEMANDA!$A$13:$A$220, ROW()-9), "")</f>
        <v/>
      </c>
      <c r="B192" s="53" t="str" cm="1">
        <f t="array" ref="B192">IFERROR(INDEX(DEMANDA!$B$13:$B$220, ROW()-9), "")</f>
        <v/>
      </c>
      <c r="C192" s="34"/>
      <c r="D192" s="41" t="str">
        <f t="shared" si="6"/>
        <v/>
      </c>
      <c r="E192" s="34"/>
      <c r="F192" s="70">
        <f t="shared" si="5"/>
        <v>0</v>
      </c>
      <c r="G192" s="71" cm="1">
        <f t="array" ref="G192">IF(F192=0,
  0,
  IF(F192="",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_xlfn.XLOOKUP(F192, _xlpm.valores, _xlpm.valorGrupo),
        _xlpm.resultado
      ),
      ""
    )
  )
)</f>
        <v>0</v>
      </c>
    </row>
    <row r="193" spans="1:7" ht="34.200000000000003" customHeight="1" x14ac:dyDescent="0.3">
      <c r="A193" s="52" t="str" cm="1">
        <f t="array" ref="A193">IFERROR(INDEX(DEMANDA!$A$13:$A$220, ROW()-9), "")</f>
        <v/>
      </c>
      <c r="B193" s="53" t="str" cm="1">
        <f t="array" ref="B193">IFERROR(INDEX(DEMANDA!$B$13:$B$220, ROW()-9), "")</f>
        <v/>
      </c>
      <c r="C193" s="34"/>
      <c r="D193" s="41" t="str">
        <f t="shared" si="6"/>
        <v/>
      </c>
      <c r="E193" s="34"/>
      <c r="F193" s="70">
        <f t="shared" si="5"/>
        <v>0</v>
      </c>
      <c r="G193" s="71" cm="1">
        <f t="array" ref="G193">IF(F193=0,
  0,
  IF(F193="",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_xlfn.XLOOKUP(F193, _xlpm.valores, _xlpm.valorGrupo),
        _xlpm.resultado
      ),
      ""
    )
  )
)</f>
        <v>0</v>
      </c>
    </row>
    <row r="194" spans="1:7" ht="34.200000000000003" customHeight="1" x14ac:dyDescent="0.3">
      <c r="A194" s="52" t="str" cm="1">
        <f t="array" ref="A194">IFERROR(INDEX(DEMANDA!$A$13:$A$220, ROW()-9), "")</f>
        <v/>
      </c>
      <c r="B194" s="53" t="str" cm="1">
        <f t="array" ref="B194">IFERROR(INDEX(DEMANDA!$B$13:$B$220, ROW()-9), "")</f>
        <v/>
      </c>
      <c r="C194" s="34"/>
      <c r="D194" s="41" t="str">
        <f t="shared" si="6"/>
        <v/>
      </c>
      <c r="E194" s="34"/>
      <c r="F194" s="70">
        <f t="shared" si="5"/>
        <v>0</v>
      </c>
      <c r="G194" s="71" cm="1">
        <f t="array" ref="G194">IF(F194=0,
  0,
  IF(F194="",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_xlfn.XLOOKUP(F194, _xlpm.valores, _xlpm.valorGrupo),
        _xlpm.resultado
      ),
      ""
    )
  )
)</f>
        <v>0</v>
      </c>
    </row>
    <row r="195" spans="1:7" ht="34.200000000000003" customHeight="1" x14ac:dyDescent="0.3">
      <c r="A195" s="52" t="str" cm="1">
        <f t="array" ref="A195">IFERROR(INDEX(DEMANDA!$A$13:$A$220, ROW()-9), "")</f>
        <v/>
      </c>
      <c r="B195" s="53" t="str" cm="1">
        <f t="array" ref="B195">IFERROR(INDEX(DEMANDA!$B$13:$B$220, ROW()-9), "")</f>
        <v/>
      </c>
      <c r="C195" s="34"/>
      <c r="D195" s="41" t="str">
        <f t="shared" si="6"/>
        <v/>
      </c>
      <c r="E195" s="34"/>
      <c r="F195" s="70">
        <f t="shared" si="5"/>
        <v>0</v>
      </c>
      <c r="G195" s="71" cm="1">
        <f t="array" ref="G195">IF(F195=0,
  0,
  IF(F195="",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_xlfn.XLOOKUP(F195, _xlpm.valores, _xlpm.valorGrupo),
        _xlpm.resultado
      ),
      ""
    )
  )
)</f>
        <v>0</v>
      </c>
    </row>
    <row r="196" spans="1:7" ht="34.200000000000003" customHeight="1" x14ac:dyDescent="0.3">
      <c r="A196" s="52" t="str" cm="1">
        <f t="array" ref="A196">IFERROR(INDEX(DEMANDA!$A$13:$A$220, ROW()-9), "")</f>
        <v/>
      </c>
      <c r="B196" s="53" t="str" cm="1">
        <f t="array" ref="B196">IFERROR(INDEX(DEMANDA!$B$13:$B$220, ROW()-9), "")</f>
        <v/>
      </c>
      <c r="C196" s="34"/>
      <c r="D196" s="41" t="str">
        <f t="shared" si="6"/>
        <v/>
      </c>
      <c r="E196" s="34"/>
      <c r="F196" s="70">
        <f t="shared" si="5"/>
        <v>0</v>
      </c>
      <c r="G196" s="71" cm="1">
        <f t="array" ref="G196">IF(F196=0,
  0,
  IF(F196="",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_xlfn.XLOOKUP(F196, _xlpm.valores, _xlpm.valorGrupo),
        _xlpm.resultado
      ),
      ""
    )
  )
)</f>
        <v>0</v>
      </c>
    </row>
    <row r="197" spans="1:7" ht="34.200000000000003" customHeight="1" x14ac:dyDescent="0.3">
      <c r="A197" s="52" t="str" cm="1">
        <f t="array" ref="A197">IFERROR(INDEX(DEMANDA!$A$13:$A$220, ROW()-9), "")</f>
        <v/>
      </c>
      <c r="B197" s="53" t="str" cm="1">
        <f t="array" ref="B197">IFERROR(INDEX(DEMANDA!$B$13:$B$220, ROW()-9), "")</f>
        <v/>
      </c>
      <c r="C197" s="34"/>
      <c r="D197" s="41" t="str">
        <f t="shared" si="6"/>
        <v/>
      </c>
      <c r="E197" s="34"/>
      <c r="F197" s="70">
        <f t="shared" si="5"/>
        <v>0</v>
      </c>
      <c r="G197" s="71" cm="1">
        <f t="array" ref="G197">IF(F197=0,
  0,
  IF(F197="",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_xlfn.XLOOKUP(F197, _xlpm.valores, _xlpm.valorGrupo),
        _xlpm.resultado
      ),
      ""
    )
  )
)</f>
        <v>0</v>
      </c>
    </row>
    <row r="198" spans="1:7" ht="34.200000000000003" customHeight="1" x14ac:dyDescent="0.3">
      <c r="A198" s="52" t="str" cm="1">
        <f t="array" ref="A198">IFERROR(INDEX(DEMANDA!$A$13:$A$220, ROW()-9), "")</f>
        <v/>
      </c>
      <c r="B198" s="53" t="str" cm="1">
        <f t="array" ref="B198">IFERROR(INDEX(DEMANDA!$B$13:$B$220, ROW()-9), "")</f>
        <v/>
      </c>
      <c r="C198" s="34"/>
      <c r="D198" s="41" t="str">
        <f t="shared" si="6"/>
        <v/>
      </c>
      <c r="E198" s="34"/>
      <c r="F198" s="70">
        <f t="shared" si="5"/>
        <v>0</v>
      </c>
      <c r="G198" s="71" cm="1">
        <f t="array" ref="G198">IF(F198=0,
  0,
  IF(F198="",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_xlfn.XLOOKUP(F198, _xlpm.valores, _xlpm.valorGrupo),
        _xlpm.resultado
      ),
      ""
    )
  )
)</f>
        <v>0</v>
      </c>
    </row>
    <row r="199" spans="1:7" ht="34.200000000000003" customHeight="1" x14ac:dyDescent="0.3">
      <c r="A199" s="52" t="str" cm="1">
        <f t="array" ref="A199">IFERROR(INDEX(DEMANDA!$A$13:$A$220, ROW()-9), "")</f>
        <v/>
      </c>
      <c r="B199" s="53" t="str" cm="1">
        <f t="array" ref="B199">IFERROR(INDEX(DEMANDA!$B$13:$B$220, ROW()-9), "")</f>
        <v/>
      </c>
      <c r="C199" s="34"/>
      <c r="D199" s="41" t="str">
        <f t="shared" si="6"/>
        <v/>
      </c>
      <c r="E199" s="34"/>
      <c r="F199" s="70">
        <f t="shared" si="5"/>
        <v>0</v>
      </c>
      <c r="G199" s="71" cm="1">
        <f t="array" ref="G199">IF(F199=0,
  0,
  IF(F199="",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_xlfn.XLOOKUP(F199, _xlpm.valores, _xlpm.valorGrupo),
        _xlpm.resultado
      ),
      ""
    )
  )
)</f>
        <v>0</v>
      </c>
    </row>
    <row r="200" spans="1:7" ht="34.200000000000003" customHeight="1" x14ac:dyDescent="0.3">
      <c r="A200" s="52" t="str" cm="1">
        <f t="array" ref="A200">IFERROR(INDEX(DEMANDA!$A$13:$A$220, ROW()-9), "")</f>
        <v/>
      </c>
      <c r="B200" s="53" t="str" cm="1">
        <f t="array" ref="B200">IFERROR(INDEX(DEMANDA!$B$13:$B$220, ROW()-9), "")</f>
        <v/>
      </c>
      <c r="C200" s="34"/>
      <c r="D200" s="41" t="str">
        <f t="shared" si="6"/>
        <v/>
      </c>
      <c r="E200" s="34"/>
      <c r="F200" s="70">
        <f t="shared" si="5"/>
        <v>0</v>
      </c>
      <c r="G200" s="71" cm="1">
        <f t="array" ref="G200">IF(F200=0,
  0,
  IF(F200="",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_xlfn.XLOOKUP(F200, _xlpm.valores, _xlpm.valorGrupo),
        _xlpm.resultado
      ),
      ""
    )
  )
)</f>
        <v>0</v>
      </c>
    </row>
    <row r="201" spans="1:7" ht="34.200000000000003" customHeight="1" x14ac:dyDescent="0.3">
      <c r="A201" s="52" t="str" cm="1">
        <f t="array" ref="A201">IFERROR(INDEX(DEMANDA!$A$13:$A$220, ROW()-9), "")</f>
        <v/>
      </c>
      <c r="B201" s="53" t="str" cm="1">
        <f t="array" ref="B201">IFERROR(INDEX(DEMANDA!$B$13:$B$220, ROW()-9), "")</f>
        <v/>
      </c>
      <c r="C201" s="34"/>
      <c r="D201" s="41" t="str">
        <f t="shared" si="6"/>
        <v/>
      </c>
      <c r="E201" s="34"/>
      <c r="F201" s="70">
        <f t="shared" si="5"/>
        <v>0</v>
      </c>
      <c r="G201" s="71" cm="1">
        <f t="array" ref="G201">IF(F201=0,
  0,
  IF(F201="",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_xlfn.XLOOKUP(F201, _xlpm.valores, _xlpm.valorGrupo),
        _xlpm.resultado
      ),
      ""
    )
  )
)</f>
        <v>0</v>
      </c>
    </row>
    <row r="202" spans="1:7" ht="34.200000000000003" customHeight="1" x14ac:dyDescent="0.3">
      <c r="A202" s="52" t="str" cm="1">
        <f t="array" ref="A202">IFERROR(INDEX(DEMANDA!$A$13:$A$220, ROW()-9), "")</f>
        <v/>
      </c>
      <c r="B202" s="53" t="str" cm="1">
        <f t="array" ref="B202">IFERROR(INDEX(DEMANDA!$B$13:$B$220, ROW()-9), "")</f>
        <v/>
      </c>
      <c r="C202" s="34"/>
      <c r="D202" s="41" t="str">
        <f t="shared" si="6"/>
        <v/>
      </c>
      <c r="E202" s="34"/>
      <c r="F202" s="70">
        <f t="shared" si="5"/>
        <v>0</v>
      </c>
      <c r="G202" s="71" cm="1">
        <f t="array" ref="G202">IF(F202=0,
  0,
  IF(F202="",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_xlfn.XLOOKUP(F202, _xlpm.valores, _xlpm.valorGrupo),
        _xlpm.resultado
      ),
      ""
    )
  )
)</f>
        <v>0</v>
      </c>
    </row>
    <row r="203" spans="1:7" ht="34.200000000000003" customHeight="1" x14ac:dyDescent="0.3">
      <c r="A203" s="52" t="str" cm="1">
        <f t="array" ref="A203">IFERROR(INDEX(DEMANDA!$A$13:$A$220, ROW()-9), "")</f>
        <v/>
      </c>
      <c r="B203" s="53" t="str" cm="1">
        <f t="array" ref="B203">IFERROR(INDEX(DEMANDA!$B$13:$B$220, ROW()-9), "")</f>
        <v/>
      </c>
      <c r="C203" s="34"/>
      <c r="D203" s="41" t="str">
        <f t="shared" si="6"/>
        <v/>
      </c>
      <c r="E203" s="34"/>
      <c r="F203" s="70">
        <f t="shared" ref="F203:F217" si="7">IFERROR(D203 + E203, 0)</f>
        <v>0</v>
      </c>
      <c r="G203" s="71" cm="1">
        <f t="array" ref="G203">IF(F203=0,
  0,
  IF(F203="",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_xlfn.XLOOKUP(F203, _xlpm.valores, _xlpm.valorGrupo),
        _xlpm.resultado
      ),
      ""
    )
  )
)</f>
        <v>0</v>
      </c>
    </row>
    <row r="204" spans="1:7" ht="34.200000000000003" customHeight="1" x14ac:dyDescent="0.3">
      <c r="A204" s="52" t="str" cm="1">
        <f t="array" ref="A204">IFERROR(INDEX(DEMANDA!$A$13:$A$220, ROW()-9), "")</f>
        <v/>
      </c>
      <c r="B204" s="53" t="str" cm="1">
        <f t="array" ref="B204">IFERROR(INDEX(DEMANDA!$B$13:$B$220, ROW()-9), "")</f>
        <v/>
      </c>
      <c r="C204" s="34"/>
      <c r="D204" s="41" t="str">
        <f t="shared" ref="D204:D217" si="8">IF(OR(C204="", $F$5=""), "", C204*$F$5/160)</f>
        <v/>
      </c>
      <c r="E204" s="34"/>
      <c r="F204" s="70">
        <f t="shared" si="7"/>
        <v>0</v>
      </c>
      <c r="G204" s="71" cm="1">
        <f t="array" ref="G204">IF(F204=0,
  0,
  IF(F204="",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_xlfn.XLOOKUP(F204, _xlpm.valores, _xlpm.valorGrupo),
        _xlpm.resultado
      ),
      ""
    )
  )
)</f>
        <v>0</v>
      </c>
    </row>
    <row r="205" spans="1:7" ht="34.200000000000003" customHeight="1" x14ac:dyDescent="0.3">
      <c r="A205" s="52" t="str" cm="1">
        <f t="array" ref="A205">IFERROR(INDEX(DEMANDA!$A$13:$A$220, ROW()-9), "")</f>
        <v/>
      </c>
      <c r="B205" s="53" t="str" cm="1">
        <f t="array" ref="B205">IFERROR(INDEX(DEMANDA!$B$13:$B$220, ROW()-9), "")</f>
        <v/>
      </c>
      <c r="C205" s="34"/>
      <c r="D205" s="41" t="str">
        <f t="shared" si="8"/>
        <v/>
      </c>
      <c r="E205" s="34"/>
      <c r="F205" s="70">
        <f t="shared" si="7"/>
        <v>0</v>
      </c>
      <c r="G205" s="71" cm="1">
        <f t="array" ref="G205">IF(F205=0,
  0,
  IF(F205="",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_xlfn.XLOOKUP(F205, _xlpm.valores, _xlpm.valorGrupo),
        _xlpm.resultado
      ),
      ""
    )
  )
)</f>
        <v>0</v>
      </c>
    </row>
    <row r="206" spans="1:7" ht="34.200000000000003" customHeight="1" x14ac:dyDescent="0.3">
      <c r="A206" s="52" t="str" cm="1">
        <f t="array" ref="A206">IFERROR(INDEX(DEMANDA!$A$13:$A$220, ROW()-9), "")</f>
        <v/>
      </c>
      <c r="B206" s="53" t="str" cm="1">
        <f t="array" ref="B206">IFERROR(INDEX(DEMANDA!$B$13:$B$220, ROW()-9), "")</f>
        <v/>
      </c>
      <c r="C206" s="34"/>
      <c r="D206" s="41" t="str">
        <f t="shared" si="8"/>
        <v/>
      </c>
      <c r="E206" s="34"/>
      <c r="F206" s="70">
        <f t="shared" si="7"/>
        <v>0</v>
      </c>
      <c r="G206" s="71" cm="1">
        <f t="array" ref="G206">IF(F206=0,
  0,
  IF(F206="",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_xlfn.XLOOKUP(F206, _xlpm.valores, _xlpm.valorGrupo),
        _xlpm.resultado
      ),
      ""
    )
  )
)</f>
        <v>0</v>
      </c>
    </row>
    <row r="207" spans="1:7" ht="34.200000000000003" customHeight="1" x14ac:dyDescent="0.3">
      <c r="A207" s="52" t="str" cm="1">
        <f t="array" ref="A207">IFERROR(INDEX(DEMANDA!$A$13:$A$220, ROW()-9), "")</f>
        <v/>
      </c>
      <c r="B207" s="53" t="str" cm="1">
        <f t="array" ref="B207">IFERROR(INDEX(DEMANDA!$B$13:$B$220, ROW()-9), "")</f>
        <v/>
      </c>
      <c r="C207" s="34"/>
      <c r="D207" s="41" t="str">
        <f t="shared" si="8"/>
        <v/>
      </c>
      <c r="E207" s="34"/>
      <c r="F207" s="70">
        <f t="shared" si="7"/>
        <v>0</v>
      </c>
      <c r="G207" s="71" cm="1">
        <f t="array" ref="G207">IF(F207=0,
  0,
  IF(F207="",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_xlfn.XLOOKUP(F207, _xlpm.valores, _xlpm.valorGrupo),
        _xlpm.resultado
      ),
      ""
    )
  )
)</f>
        <v>0</v>
      </c>
    </row>
    <row r="208" spans="1:7" ht="34.200000000000003" customHeight="1" x14ac:dyDescent="0.3">
      <c r="A208" s="52" t="str" cm="1">
        <f t="array" ref="A208">IFERROR(INDEX(DEMANDA!$A$13:$A$220, ROW()-9), "")</f>
        <v/>
      </c>
      <c r="B208" s="53" t="str" cm="1">
        <f t="array" ref="B208">IFERROR(INDEX(DEMANDA!$B$13:$B$220, ROW()-9), "")</f>
        <v/>
      </c>
      <c r="C208" s="34"/>
      <c r="D208" s="41" t="str">
        <f t="shared" si="8"/>
        <v/>
      </c>
      <c r="E208" s="34"/>
      <c r="F208" s="70">
        <f t="shared" si="7"/>
        <v>0</v>
      </c>
      <c r="G208" s="71" cm="1">
        <f t="array" ref="G208">IF(F208=0,
  0,
  IF(F208="",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_xlfn.XLOOKUP(F208, _xlpm.valores, _xlpm.valorGrupo),
        _xlpm.resultado
      ),
      ""
    )
  )
)</f>
        <v>0</v>
      </c>
    </row>
    <row r="209" spans="1:7" ht="34.200000000000003" customHeight="1" x14ac:dyDescent="0.3">
      <c r="A209" s="52" t="str" cm="1">
        <f t="array" ref="A209">IFERROR(INDEX(DEMANDA!$A$13:$A$220, ROW()-9), "")</f>
        <v/>
      </c>
      <c r="B209" s="53" t="str" cm="1">
        <f t="array" ref="B209">IFERROR(INDEX(DEMANDA!$B$13:$B$220, ROW()-9), "")</f>
        <v/>
      </c>
      <c r="C209" s="34"/>
      <c r="D209" s="41" t="str">
        <f t="shared" si="8"/>
        <v/>
      </c>
      <c r="E209" s="34"/>
      <c r="F209" s="70">
        <f t="shared" si="7"/>
        <v>0</v>
      </c>
      <c r="G209" s="71" cm="1">
        <f t="array" ref="G209">IF(F209=0,
  0,
  IF(F209="",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_xlfn.XLOOKUP(F209, _xlpm.valores, _xlpm.valorGrupo),
        _xlpm.resultado
      ),
      ""
    )
  )
)</f>
        <v>0</v>
      </c>
    </row>
    <row r="210" spans="1:7" ht="34.200000000000003" customHeight="1" x14ac:dyDescent="0.3">
      <c r="A210" s="52" t="str" cm="1">
        <f t="array" ref="A210">IFERROR(INDEX(DEMANDA!$A$13:$A$220, ROW()-9), "")</f>
        <v/>
      </c>
      <c r="B210" s="53" t="str" cm="1">
        <f t="array" ref="B210">IFERROR(INDEX(DEMANDA!$B$13:$B$220, ROW()-9), "")</f>
        <v/>
      </c>
      <c r="C210" s="34"/>
      <c r="D210" s="41" t="str">
        <f t="shared" si="8"/>
        <v/>
      </c>
      <c r="E210" s="34"/>
      <c r="F210" s="70">
        <f t="shared" si="7"/>
        <v>0</v>
      </c>
      <c r="G210" s="71" cm="1">
        <f t="array" ref="G210">IF(F210=0,
  0,
  IF(F210="",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_xlfn.XLOOKUP(F210, _xlpm.valores, _xlpm.valorGrupo),
        _xlpm.resultado
      ),
      ""
    )
  )
)</f>
        <v>0</v>
      </c>
    </row>
    <row r="211" spans="1:7" ht="34.200000000000003" customHeight="1" x14ac:dyDescent="0.3">
      <c r="A211" s="52" t="str" cm="1">
        <f t="array" ref="A211">IFERROR(INDEX(DEMANDA!$A$13:$A$220, ROW()-9), "")</f>
        <v/>
      </c>
      <c r="B211" s="53" t="str" cm="1">
        <f t="array" ref="B211">IFERROR(INDEX(DEMANDA!$B$13:$B$220, ROW()-9), "")</f>
        <v/>
      </c>
      <c r="C211" s="34"/>
      <c r="D211" s="41" t="str">
        <f t="shared" si="8"/>
        <v/>
      </c>
      <c r="E211" s="34"/>
      <c r="F211" s="70">
        <f t="shared" si="7"/>
        <v>0</v>
      </c>
      <c r="G211" s="71" cm="1">
        <f t="array" ref="G211">IF(F211=0,
  0,
  IF(F211="",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_xlfn.XLOOKUP(F211, _xlpm.valores, _xlpm.valorGrupo),
        _xlpm.resultado
      ),
      ""
    )
  )
)</f>
        <v>0</v>
      </c>
    </row>
    <row r="212" spans="1:7" ht="34.200000000000003" customHeight="1" x14ac:dyDescent="0.3">
      <c r="A212" s="52" t="str" cm="1">
        <f t="array" ref="A212">IFERROR(INDEX(DEMANDA!$A$13:$A$220, ROW()-9), "")</f>
        <v/>
      </c>
      <c r="B212" s="53" t="str" cm="1">
        <f t="array" ref="B212">IFERROR(INDEX(DEMANDA!$B$13:$B$220, ROW()-9), "")</f>
        <v/>
      </c>
      <c r="C212" s="34"/>
      <c r="D212" s="41" t="str">
        <f t="shared" si="8"/>
        <v/>
      </c>
      <c r="E212" s="34"/>
      <c r="F212" s="70">
        <f t="shared" si="7"/>
        <v>0</v>
      </c>
      <c r="G212" s="71" cm="1">
        <f t="array" ref="G212">IF(F212=0,
  0,
  IF(F212="",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_xlfn.XLOOKUP(F212, _xlpm.valores, _xlpm.valorGrupo),
        _xlpm.resultado
      ),
      ""
    )
  )
)</f>
        <v>0</v>
      </c>
    </row>
    <row r="213" spans="1:7" ht="34.200000000000003" customHeight="1" x14ac:dyDescent="0.3">
      <c r="A213" s="52" t="str" cm="1">
        <f t="array" ref="A213">IFERROR(INDEX(DEMANDA!$A$13:$A$220, ROW()-9), "")</f>
        <v/>
      </c>
      <c r="B213" s="53" t="str" cm="1">
        <f t="array" ref="B213">IFERROR(INDEX(DEMANDA!$B$13:$B$220, ROW()-9), "")</f>
        <v/>
      </c>
      <c r="C213" s="34"/>
      <c r="D213" s="41" t="str">
        <f t="shared" si="8"/>
        <v/>
      </c>
      <c r="E213" s="34"/>
      <c r="F213" s="70">
        <f t="shared" si="7"/>
        <v>0</v>
      </c>
      <c r="G213" s="71" cm="1">
        <f t="array" ref="G213">IF(F213=0,
  0,
  IF(F213="",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_xlfn.XLOOKUP(F213, _xlpm.valores, _xlpm.valorGrupo),
        _xlpm.resultado
      ),
      ""
    )
  )
)</f>
        <v>0</v>
      </c>
    </row>
    <row r="214" spans="1:7" ht="34.200000000000003" customHeight="1" x14ac:dyDescent="0.3">
      <c r="A214" s="52" t="str" cm="1">
        <f t="array" ref="A214">IFERROR(INDEX(DEMANDA!$A$13:$A$220, ROW()-9), "")</f>
        <v/>
      </c>
      <c r="B214" s="53" t="str" cm="1">
        <f t="array" ref="B214">IFERROR(INDEX(DEMANDA!$B$13:$B$220, ROW()-9), "")</f>
        <v/>
      </c>
      <c r="C214" s="34"/>
      <c r="D214" s="41" t="str">
        <f t="shared" si="8"/>
        <v/>
      </c>
      <c r="E214" s="34"/>
      <c r="F214" s="70">
        <f t="shared" si="7"/>
        <v>0</v>
      </c>
      <c r="G214" s="71" cm="1">
        <f t="array" ref="G214">IF(F214=0,
  0,
  IF(F214="",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_xlfn.XLOOKUP(F214, _xlpm.valores, _xlpm.valorGrupo),
        _xlpm.resultado
      ),
      ""
    )
  )
)</f>
        <v>0</v>
      </c>
    </row>
    <row r="215" spans="1:7" ht="34.200000000000003" customHeight="1" x14ac:dyDescent="0.3">
      <c r="A215" s="52" t="str" cm="1">
        <f t="array" ref="A215">IFERROR(INDEX(DEMANDA!$A$13:$A$220, ROW()-9), "")</f>
        <v/>
      </c>
      <c r="B215" s="53" t="str" cm="1">
        <f t="array" ref="B215">IFERROR(INDEX(DEMANDA!$B$13:$B$220, ROW()-9), "")</f>
        <v/>
      </c>
      <c r="C215" s="34"/>
      <c r="D215" s="41" t="str">
        <f t="shared" si="8"/>
        <v/>
      </c>
      <c r="E215" s="34"/>
      <c r="F215" s="70">
        <f t="shared" si="7"/>
        <v>0</v>
      </c>
      <c r="G215" s="71" cm="1">
        <f t="array" ref="G215">IF(F215=0,
  0,
  IF(F215="",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_xlfn.XLOOKUP(F215, _xlpm.valores, _xlpm.valorGrupo),
        _xlpm.resultado
      ),
      ""
    )
  )
)</f>
        <v>0</v>
      </c>
    </row>
    <row r="216" spans="1:7" ht="34.200000000000003" customHeight="1" x14ac:dyDescent="0.3">
      <c r="A216" s="52" t="str" cm="1">
        <f t="array" ref="A216">IFERROR(INDEX(DEMANDA!$A$13:$A$220, ROW()-9), "")</f>
        <v/>
      </c>
      <c r="B216" s="53" t="str" cm="1">
        <f t="array" ref="B216">IFERROR(INDEX(DEMANDA!$B$13:$B$220, ROW()-9), "")</f>
        <v/>
      </c>
      <c r="C216" s="34"/>
      <c r="D216" s="41" t="str">
        <f t="shared" si="8"/>
        <v/>
      </c>
      <c r="E216" s="34"/>
      <c r="F216" s="70">
        <f t="shared" si="7"/>
        <v>0</v>
      </c>
      <c r="G216" s="71" cm="1">
        <f t="array" ref="G216">IF(F216=0,
  0,
  IF(F216="",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_xlfn.XLOOKUP(F216, _xlpm.valores, _xlpm.valorGrupo),
        _xlpm.resultado
      ),
      ""
    )
  )
)</f>
        <v>0</v>
      </c>
    </row>
    <row r="217" spans="1:7" ht="34.200000000000003" customHeight="1" x14ac:dyDescent="0.3">
      <c r="A217" s="52" t="str" cm="1">
        <f t="array" ref="A217">IFERROR(INDEX(DEMANDA!$A$13:$A$220, ROW()-9), "")</f>
        <v/>
      </c>
      <c r="B217" s="53" t="str" cm="1">
        <f t="array" ref="B217">IFERROR(INDEX(DEMANDA!$B$13:$B$220, ROW()-9), "")</f>
        <v/>
      </c>
      <c r="C217" s="34"/>
      <c r="D217" s="41" t="str">
        <f t="shared" si="8"/>
        <v/>
      </c>
      <c r="E217" s="34"/>
      <c r="F217" s="70">
        <f t="shared" si="7"/>
        <v>0</v>
      </c>
      <c r="G217" s="71" cm="1">
        <f t="array" ref="G217">IF(F217=0,
  0,
  IF(F217="",
    "",
    IFERROR(
      _xlfn.LET(
        _xlpm.rango, $F$10:$F$220,
        _xlpm.valores, _xlfn._xlws.SORT(_xlfn.UNIQUE(_xlfn._xlws.FILTER(IFERROR(_xlpm.rango,""), (IFERROR(_xlpm.rango,"")&lt;&gt;"")*(IFERROR(_xlpm.rango,"")&lt;&gt;0)))),
        _xlpm.total, ROWS(_xlpm.valores),
        _xlpm.tercio, ROUNDUP(_xlpm.total/3, 0),
        _xlpm.grupoArray, _xlfn.SEQUENCE(_xlpm.total, 1, 1, 1),
        _xlpm.grupo, IF(_xlpm.grupoArray&lt;=_xlpm.tercio, 1, IF(_xlpm.grupoArray&lt;=2*_xlpm.tercio, 2, 3)),
        _xlpm.valorGrupo, CHOOSE(_xlpm.grupo, 2, 5, 10),
        _xlpm.resultado, _xlfn.XLOOKUP(F217, _xlpm.valores, _xlpm.valorGrupo),
        _xlpm.resultado
      ),
      ""
    )
  )
)</f>
        <v>0</v>
      </c>
    </row>
  </sheetData>
  <sheetProtection sort="0" autoFilter="0" pivotTables="0"/>
  <protectedRanges>
    <protectedRange sqref="F8 F10:F217 G8:G217 A8:B8 C8:E217 A10:B217" name="Rango1"/>
  </protectedRanges>
  <autoFilter ref="A9:G217" xr:uid="{00000000-0009-0000-0000-000002000000}">
    <sortState xmlns:xlrd2="http://schemas.microsoft.com/office/spreadsheetml/2017/richdata2" ref="A11:G217">
      <sortCondition ref="F9"/>
    </sortState>
  </autoFilter>
  <sortState xmlns:xlrd2="http://schemas.microsoft.com/office/spreadsheetml/2017/richdata2" ref="A10:G217">
    <sortCondition ref="F12"/>
  </sortState>
  <mergeCells count="7">
    <mergeCell ref="C8:E8"/>
    <mergeCell ref="A1:G1"/>
    <mergeCell ref="A2:G2"/>
    <mergeCell ref="F8:F9"/>
    <mergeCell ref="G8:G9"/>
    <mergeCell ref="B8:B9"/>
    <mergeCell ref="A8:A9"/>
  </mergeCells>
  <pageMargins left="0.7" right="0.7" top="0.75" bottom="0.75" header="0.3" footer="0.3"/>
  <pageSetup orientation="portrait" horizontalDpi="0"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2:C21"/>
  <sheetViews>
    <sheetView workbookViewId="0">
      <selection activeCell="H6" sqref="H6"/>
    </sheetView>
  </sheetViews>
  <sheetFormatPr baseColWidth="10" defaultColWidth="11.44140625" defaultRowHeight="14.4" x14ac:dyDescent="0.3"/>
  <cols>
    <col min="1" max="1" width="9.33203125" style="2" bestFit="1" customWidth="1"/>
    <col min="2" max="2" width="37.33203125" style="1" customWidth="1"/>
    <col min="3" max="3" width="20.6640625" style="1" customWidth="1"/>
    <col min="4" max="16384" width="11.44140625" style="1"/>
  </cols>
  <sheetData>
    <row r="2" spans="1:3" x14ac:dyDescent="0.3">
      <c r="A2" s="12" t="s">
        <v>26</v>
      </c>
      <c r="B2" s="104"/>
      <c r="C2" s="104"/>
    </row>
    <row r="3" spans="1:3" x14ac:dyDescent="0.3">
      <c r="A3" s="11"/>
      <c r="B3" s="10"/>
      <c r="C3" s="10"/>
    </row>
    <row r="4" spans="1:3" x14ac:dyDescent="0.3">
      <c r="A4" s="8" t="s">
        <v>27</v>
      </c>
      <c r="B4" s="9" t="s">
        <v>28</v>
      </c>
      <c r="C4" s="9" t="s">
        <v>22</v>
      </c>
    </row>
    <row r="5" spans="1:3" x14ac:dyDescent="0.3">
      <c r="A5" s="3">
        <v>1</v>
      </c>
      <c r="B5" s="4"/>
      <c r="C5" s="4"/>
    </row>
    <row r="6" spans="1:3" x14ac:dyDescent="0.3">
      <c r="A6" s="3">
        <v>2</v>
      </c>
      <c r="B6" s="4"/>
      <c r="C6" s="4"/>
    </row>
    <row r="7" spans="1:3" x14ac:dyDescent="0.3">
      <c r="A7" s="3">
        <v>3</v>
      </c>
      <c r="B7" s="4"/>
      <c r="C7" s="4"/>
    </row>
    <row r="8" spans="1:3" x14ac:dyDescent="0.3">
      <c r="A8" s="3">
        <v>4</v>
      </c>
      <c r="B8" s="4"/>
      <c r="C8" s="4"/>
    </row>
    <row r="9" spans="1:3" x14ac:dyDescent="0.3">
      <c r="A9" s="3">
        <v>5</v>
      </c>
      <c r="B9" s="4"/>
      <c r="C9" s="4"/>
    </row>
    <row r="10" spans="1:3" x14ac:dyDescent="0.3">
      <c r="A10" s="3">
        <v>6</v>
      </c>
      <c r="B10" s="4"/>
      <c r="C10" s="4"/>
    </row>
    <row r="11" spans="1:3" x14ac:dyDescent="0.3">
      <c r="A11" s="3">
        <v>7</v>
      </c>
      <c r="B11" s="4"/>
      <c r="C11" s="4"/>
    </row>
    <row r="12" spans="1:3" x14ac:dyDescent="0.3">
      <c r="A12" s="3">
        <v>8</v>
      </c>
      <c r="B12" s="4"/>
      <c r="C12" s="4"/>
    </row>
    <row r="13" spans="1:3" x14ac:dyDescent="0.3">
      <c r="A13" s="3">
        <v>9</v>
      </c>
      <c r="B13" s="4"/>
      <c r="C13" s="4"/>
    </row>
    <row r="14" spans="1:3" x14ac:dyDescent="0.3">
      <c r="A14" s="3">
        <v>10</v>
      </c>
      <c r="B14" s="4"/>
      <c r="C14" s="4"/>
    </row>
    <row r="15" spans="1:3" x14ac:dyDescent="0.3">
      <c r="A15" s="3">
        <v>11</v>
      </c>
      <c r="B15" s="4"/>
      <c r="C15" s="4"/>
    </row>
    <row r="16" spans="1:3" x14ac:dyDescent="0.3">
      <c r="A16" s="3">
        <v>12</v>
      </c>
      <c r="B16" s="4"/>
      <c r="C16" s="4"/>
    </row>
    <row r="17" spans="1:3" x14ac:dyDescent="0.3">
      <c r="A17" s="3">
        <v>13</v>
      </c>
      <c r="B17" s="4"/>
      <c r="C17" s="4"/>
    </row>
    <row r="18" spans="1:3" x14ac:dyDescent="0.3">
      <c r="A18" s="3">
        <v>14</v>
      </c>
      <c r="B18" s="4"/>
      <c r="C18" s="4"/>
    </row>
    <row r="19" spans="1:3" x14ac:dyDescent="0.3">
      <c r="A19" s="3">
        <v>15</v>
      </c>
      <c r="B19" s="4"/>
      <c r="C19" s="4"/>
    </row>
    <row r="20" spans="1:3" x14ac:dyDescent="0.3">
      <c r="A20" s="3"/>
      <c r="B20" s="4"/>
      <c r="C20" s="4"/>
    </row>
    <row r="21" spans="1:3" x14ac:dyDescent="0.3">
      <c r="A21" s="5"/>
      <c r="B21" s="6" t="s">
        <v>29</v>
      </c>
      <c r="C21" s="7">
        <f>SUM(C5:C20)</f>
        <v>0</v>
      </c>
    </row>
  </sheetData>
  <mergeCells count="1">
    <mergeCell ref="B2:C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215"/>
  <sheetViews>
    <sheetView workbookViewId="0">
      <selection activeCell="C10" sqref="C10"/>
    </sheetView>
  </sheetViews>
  <sheetFormatPr baseColWidth="10" defaultColWidth="11.44140625" defaultRowHeight="36" customHeight="1" x14ac:dyDescent="0.3"/>
  <cols>
    <col min="1" max="1" width="15.88671875" style="25" bestFit="1" customWidth="1"/>
    <col min="2" max="2" width="87.21875" style="25" customWidth="1"/>
    <col min="3" max="3" width="24.44140625" style="25" bestFit="1" customWidth="1"/>
    <col min="4" max="4" width="22.109375" style="25" customWidth="1"/>
    <col min="5" max="16384" width="11.44140625" style="25"/>
  </cols>
  <sheetData>
    <row r="1" spans="1:6" ht="23.4" x14ac:dyDescent="0.3">
      <c r="A1" s="90" t="s">
        <v>0</v>
      </c>
      <c r="B1" s="90"/>
      <c r="C1" s="90"/>
    </row>
    <row r="2" spans="1:6" ht="14.4" x14ac:dyDescent="0.3">
      <c r="A2" s="88" t="s">
        <v>30</v>
      </c>
      <c r="B2" s="88"/>
      <c r="C2" s="88"/>
      <c r="D2" s="15"/>
      <c r="E2" s="15"/>
      <c r="F2" s="15"/>
    </row>
    <row r="3" spans="1:6" ht="15.6" x14ac:dyDescent="0.3">
      <c r="A3" s="20"/>
      <c r="B3" s="45" t="s">
        <v>75</v>
      </c>
      <c r="C3" s="13" t="s">
        <v>16</v>
      </c>
      <c r="F3" s="26"/>
    </row>
    <row r="4" spans="1:6" ht="14.4" x14ac:dyDescent="0.3">
      <c r="A4" s="20"/>
      <c r="B4" s="27" t="s">
        <v>31</v>
      </c>
      <c r="C4" s="16">
        <v>5</v>
      </c>
      <c r="F4" s="26"/>
    </row>
    <row r="5" spans="1:6" ht="14.4" x14ac:dyDescent="0.3">
      <c r="A5" s="20"/>
      <c r="B5" s="28" t="s">
        <v>32</v>
      </c>
      <c r="C5" s="17">
        <v>20</v>
      </c>
      <c r="F5" s="26"/>
    </row>
    <row r="6" spans="1:6" ht="14.4" x14ac:dyDescent="0.3"/>
    <row r="7" spans="1:6" s="26" customFormat="1" ht="36" customHeight="1" x14ac:dyDescent="0.3">
      <c r="A7" s="18" t="s">
        <v>6</v>
      </c>
      <c r="B7" s="18" t="s">
        <v>7</v>
      </c>
      <c r="C7" s="18" t="s">
        <v>33</v>
      </c>
      <c r="D7" s="18" t="s">
        <v>16</v>
      </c>
    </row>
    <row r="8" spans="1:6" ht="36" customHeight="1" x14ac:dyDescent="0.3">
      <c r="A8" s="30">
        <f>DEMANDA!A13</f>
        <v>1</v>
      </c>
      <c r="B8" s="31" t="str">
        <f>DEMANDA!B13</f>
        <v>Trámite 1</v>
      </c>
      <c r="C8" s="51">
        <v>40</v>
      </c>
      <c r="D8" s="29">
        <f>IF(C8&lt;=24,5,20)</f>
        <v>20</v>
      </c>
    </row>
    <row r="9" spans="1:6" ht="36" customHeight="1" x14ac:dyDescent="0.3">
      <c r="A9" s="30">
        <f>DEMANDA!A14</f>
        <v>2</v>
      </c>
      <c r="B9" s="31" t="str">
        <f>DEMANDA!B14</f>
        <v>Trámite 2</v>
      </c>
      <c r="C9" s="32">
        <v>30</v>
      </c>
      <c r="D9" s="29">
        <f t="shared" ref="D9:D23" si="0">IF(C9&lt;=24,5,20)</f>
        <v>20</v>
      </c>
    </row>
    <row r="10" spans="1:6" ht="36" customHeight="1" x14ac:dyDescent="0.3">
      <c r="A10" s="30">
        <f>DEMANDA!A15</f>
        <v>3</v>
      </c>
      <c r="B10" s="31" t="str">
        <f>DEMANDA!B15</f>
        <v>Trámite 3</v>
      </c>
      <c r="C10" s="32"/>
      <c r="D10" s="29">
        <f t="shared" si="0"/>
        <v>5</v>
      </c>
    </row>
    <row r="11" spans="1:6" ht="36" customHeight="1" x14ac:dyDescent="0.3">
      <c r="A11" s="30">
        <f>DEMANDA!A16</f>
        <v>0</v>
      </c>
      <c r="B11" s="31">
        <f>DEMANDA!B16</f>
        <v>0</v>
      </c>
      <c r="C11" s="32"/>
      <c r="D11" s="29">
        <f t="shared" si="0"/>
        <v>5</v>
      </c>
    </row>
    <row r="12" spans="1:6" ht="36" customHeight="1" x14ac:dyDescent="0.3">
      <c r="A12" s="30">
        <f>DEMANDA!A17</f>
        <v>0</v>
      </c>
      <c r="B12" s="31">
        <f>DEMANDA!B17</f>
        <v>0</v>
      </c>
      <c r="C12" s="32"/>
      <c r="D12" s="29">
        <f t="shared" si="0"/>
        <v>5</v>
      </c>
    </row>
    <row r="13" spans="1:6" ht="36" customHeight="1" x14ac:dyDescent="0.3">
      <c r="A13" s="30">
        <f>DEMANDA!A18</f>
        <v>0</v>
      </c>
      <c r="B13" s="31">
        <f>DEMANDA!B18</f>
        <v>0</v>
      </c>
      <c r="C13" s="32"/>
      <c r="D13" s="29">
        <f t="shared" si="0"/>
        <v>5</v>
      </c>
    </row>
    <row r="14" spans="1:6" ht="36" customHeight="1" x14ac:dyDescent="0.3">
      <c r="A14" s="30">
        <f>DEMANDA!A19</f>
        <v>0</v>
      </c>
      <c r="B14" s="31">
        <f>DEMANDA!B19</f>
        <v>0</v>
      </c>
      <c r="C14" s="32"/>
      <c r="D14" s="29">
        <f t="shared" si="0"/>
        <v>5</v>
      </c>
    </row>
    <row r="15" spans="1:6" ht="36" customHeight="1" x14ac:dyDescent="0.3">
      <c r="A15" s="30">
        <f>DEMANDA!A20</f>
        <v>0</v>
      </c>
      <c r="B15" s="31">
        <f>DEMANDA!B20</f>
        <v>0</v>
      </c>
      <c r="C15" s="32"/>
      <c r="D15" s="29">
        <f t="shared" si="0"/>
        <v>5</v>
      </c>
    </row>
    <row r="16" spans="1:6" ht="36" customHeight="1" x14ac:dyDescent="0.3">
      <c r="A16" s="30">
        <f>DEMANDA!A21</f>
        <v>0</v>
      </c>
      <c r="B16" s="31">
        <f>DEMANDA!B21</f>
        <v>0</v>
      </c>
      <c r="C16" s="32"/>
      <c r="D16" s="29">
        <f t="shared" si="0"/>
        <v>5</v>
      </c>
    </row>
    <row r="17" spans="1:4" ht="36" customHeight="1" x14ac:dyDescent="0.3">
      <c r="A17" s="30">
        <f>DEMANDA!A22</f>
        <v>0</v>
      </c>
      <c r="B17" s="31">
        <f>DEMANDA!B22</f>
        <v>0</v>
      </c>
      <c r="C17" s="32"/>
      <c r="D17" s="29">
        <f t="shared" si="0"/>
        <v>5</v>
      </c>
    </row>
    <row r="18" spans="1:4" ht="36" customHeight="1" x14ac:dyDescent="0.3">
      <c r="A18" s="30">
        <f>DEMANDA!A23</f>
        <v>0</v>
      </c>
      <c r="B18" s="31">
        <f>DEMANDA!B23</f>
        <v>0</v>
      </c>
      <c r="C18" s="32"/>
      <c r="D18" s="29">
        <f t="shared" si="0"/>
        <v>5</v>
      </c>
    </row>
    <row r="19" spans="1:4" ht="36" customHeight="1" x14ac:dyDescent="0.3">
      <c r="A19" s="30">
        <f>DEMANDA!A24</f>
        <v>0</v>
      </c>
      <c r="B19" s="31">
        <f>DEMANDA!B24</f>
        <v>0</v>
      </c>
      <c r="C19" s="32"/>
      <c r="D19" s="29">
        <f t="shared" si="0"/>
        <v>5</v>
      </c>
    </row>
    <row r="20" spans="1:4" ht="36" customHeight="1" x14ac:dyDescent="0.3">
      <c r="A20" s="30">
        <f>DEMANDA!A25</f>
        <v>0</v>
      </c>
      <c r="B20" s="31">
        <f>DEMANDA!B25</f>
        <v>0</v>
      </c>
      <c r="C20" s="32"/>
      <c r="D20" s="29">
        <f t="shared" si="0"/>
        <v>5</v>
      </c>
    </row>
    <row r="21" spans="1:4" ht="36" customHeight="1" x14ac:dyDescent="0.3">
      <c r="A21" s="30">
        <f>DEMANDA!A26</f>
        <v>0</v>
      </c>
      <c r="B21" s="31">
        <f>DEMANDA!B26</f>
        <v>0</v>
      </c>
      <c r="C21" s="32"/>
      <c r="D21" s="29">
        <f t="shared" si="0"/>
        <v>5</v>
      </c>
    </row>
    <row r="22" spans="1:4" ht="36" customHeight="1" x14ac:dyDescent="0.3">
      <c r="A22" s="30">
        <f>DEMANDA!A27</f>
        <v>0</v>
      </c>
      <c r="B22" s="31">
        <f>DEMANDA!B27</f>
        <v>0</v>
      </c>
      <c r="C22" s="32"/>
      <c r="D22" s="29">
        <f t="shared" si="0"/>
        <v>5</v>
      </c>
    </row>
    <row r="23" spans="1:4" ht="36" customHeight="1" x14ac:dyDescent="0.3">
      <c r="A23" s="30">
        <f>DEMANDA!A28</f>
        <v>0</v>
      </c>
      <c r="B23" s="31">
        <f>DEMANDA!B28</f>
        <v>0</v>
      </c>
      <c r="C23" s="32"/>
      <c r="D23" s="29">
        <f t="shared" si="0"/>
        <v>5</v>
      </c>
    </row>
    <row r="24" spans="1:4" ht="36" customHeight="1" x14ac:dyDescent="0.3">
      <c r="A24" s="30">
        <f>DEMANDA!A29</f>
        <v>0</v>
      </c>
      <c r="B24" s="31">
        <f>DEMANDA!B29</f>
        <v>0</v>
      </c>
      <c r="C24" s="32"/>
      <c r="D24" s="29">
        <f t="shared" ref="D24:D29" si="1">IF(C24&lt;=24,5,20)</f>
        <v>5</v>
      </c>
    </row>
    <row r="25" spans="1:4" ht="36" customHeight="1" x14ac:dyDescent="0.3">
      <c r="A25" s="30">
        <f>DEMANDA!A30</f>
        <v>0</v>
      </c>
      <c r="B25" s="31">
        <f>DEMANDA!B30</f>
        <v>0</v>
      </c>
      <c r="C25" s="32"/>
      <c r="D25" s="29">
        <f t="shared" si="1"/>
        <v>5</v>
      </c>
    </row>
    <row r="26" spans="1:4" ht="36" customHeight="1" x14ac:dyDescent="0.3">
      <c r="A26" s="30">
        <f>DEMANDA!A31</f>
        <v>0</v>
      </c>
      <c r="B26" s="31">
        <f>DEMANDA!B31</f>
        <v>0</v>
      </c>
      <c r="C26" s="32"/>
      <c r="D26" s="29">
        <f t="shared" si="1"/>
        <v>5</v>
      </c>
    </row>
    <row r="27" spans="1:4" ht="36" customHeight="1" x14ac:dyDescent="0.3">
      <c r="A27" s="30">
        <f>DEMANDA!A32</f>
        <v>0</v>
      </c>
      <c r="B27" s="31">
        <f>DEMANDA!B32</f>
        <v>0</v>
      </c>
      <c r="C27" s="32"/>
      <c r="D27" s="29">
        <f t="shared" si="1"/>
        <v>5</v>
      </c>
    </row>
    <row r="28" spans="1:4" ht="36" customHeight="1" x14ac:dyDescent="0.3">
      <c r="A28" s="30">
        <f>DEMANDA!A33</f>
        <v>0</v>
      </c>
      <c r="B28" s="31">
        <f>DEMANDA!B33</f>
        <v>0</v>
      </c>
      <c r="C28" s="32"/>
      <c r="D28" s="29">
        <f t="shared" si="1"/>
        <v>5</v>
      </c>
    </row>
    <row r="29" spans="1:4" ht="36" customHeight="1" x14ac:dyDescent="0.3">
      <c r="A29" s="30">
        <f>DEMANDA!A34</f>
        <v>0</v>
      </c>
      <c r="B29" s="31">
        <f>DEMANDA!B34</f>
        <v>0</v>
      </c>
      <c r="C29" s="32"/>
      <c r="D29" s="29">
        <f t="shared" si="1"/>
        <v>5</v>
      </c>
    </row>
    <row r="30" spans="1:4" ht="36" customHeight="1" x14ac:dyDescent="0.3">
      <c r="A30" s="30">
        <f>DEMANDA!A35</f>
        <v>0</v>
      </c>
      <c r="B30" s="31">
        <f>DEMANDA!B35</f>
        <v>0</v>
      </c>
      <c r="C30" s="32"/>
      <c r="D30" s="29">
        <f t="shared" ref="D30:D93" si="2">IF(C30&lt;=24,5,20)</f>
        <v>5</v>
      </c>
    </row>
    <row r="31" spans="1:4" ht="36" customHeight="1" x14ac:dyDescent="0.3">
      <c r="A31" s="30">
        <f>DEMANDA!A36</f>
        <v>0</v>
      </c>
      <c r="B31" s="31">
        <f>DEMANDA!B36</f>
        <v>0</v>
      </c>
      <c r="C31" s="32"/>
      <c r="D31" s="29">
        <f t="shared" si="2"/>
        <v>5</v>
      </c>
    </row>
    <row r="32" spans="1:4" ht="36" customHeight="1" x14ac:dyDescent="0.3">
      <c r="A32" s="30">
        <f>DEMANDA!A37</f>
        <v>0</v>
      </c>
      <c r="B32" s="31">
        <f>DEMANDA!B37</f>
        <v>0</v>
      </c>
      <c r="C32" s="32"/>
      <c r="D32" s="29">
        <f t="shared" si="2"/>
        <v>5</v>
      </c>
    </row>
    <row r="33" spans="1:4" ht="36" customHeight="1" x14ac:dyDescent="0.3">
      <c r="A33" s="30">
        <f>DEMANDA!A38</f>
        <v>0</v>
      </c>
      <c r="B33" s="31">
        <f>DEMANDA!B38</f>
        <v>0</v>
      </c>
      <c r="C33" s="32"/>
      <c r="D33" s="29">
        <f t="shared" si="2"/>
        <v>5</v>
      </c>
    </row>
    <row r="34" spans="1:4" ht="36" customHeight="1" x14ac:dyDescent="0.3">
      <c r="A34" s="30">
        <f>DEMANDA!A39</f>
        <v>0</v>
      </c>
      <c r="B34" s="31">
        <f>DEMANDA!B39</f>
        <v>0</v>
      </c>
      <c r="C34" s="32"/>
      <c r="D34" s="29">
        <f t="shared" si="2"/>
        <v>5</v>
      </c>
    </row>
    <row r="35" spans="1:4" ht="36" customHeight="1" x14ac:dyDescent="0.3">
      <c r="A35" s="30">
        <f>DEMANDA!A40</f>
        <v>0</v>
      </c>
      <c r="B35" s="31">
        <f>DEMANDA!B40</f>
        <v>0</v>
      </c>
      <c r="C35" s="32"/>
      <c r="D35" s="29">
        <f t="shared" si="2"/>
        <v>5</v>
      </c>
    </row>
    <row r="36" spans="1:4" ht="36" customHeight="1" x14ac:dyDescent="0.3">
      <c r="A36" s="30">
        <f>DEMANDA!A41</f>
        <v>0</v>
      </c>
      <c r="B36" s="31">
        <f>DEMANDA!B41</f>
        <v>0</v>
      </c>
      <c r="C36" s="32"/>
      <c r="D36" s="29">
        <f t="shared" si="2"/>
        <v>5</v>
      </c>
    </row>
    <row r="37" spans="1:4" ht="36" customHeight="1" x14ac:dyDescent="0.3">
      <c r="A37" s="30">
        <f>DEMANDA!A42</f>
        <v>0</v>
      </c>
      <c r="B37" s="31">
        <f>DEMANDA!B42</f>
        <v>0</v>
      </c>
      <c r="C37" s="32"/>
      <c r="D37" s="29">
        <f t="shared" si="2"/>
        <v>5</v>
      </c>
    </row>
    <row r="38" spans="1:4" ht="36" customHeight="1" x14ac:dyDescent="0.3">
      <c r="A38" s="30" t="e">
        <f>DEMANDA!A43</f>
        <v>#REF!</v>
      </c>
      <c r="B38" s="31" t="e">
        <f>DEMANDA!B43</f>
        <v>#REF!</v>
      </c>
      <c r="C38" s="32"/>
      <c r="D38" s="29">
        <f t="shared" si="2"/>
        <v>5</v>
      </c>
    </row>
    <row r="39" spans="1:4" ht="36" customHeight="1" x14ac:dyDescent="0.3">
      <c r="A39" s="30" t="e">
        <f>DEMANDA!A44</f>
        <v>#REF!</v>
      </c>
      <c r="B39" s="31" t="e">
        <f>DEMANDA!B44</f>
        <v>#REF!</v>
      </c>
      <c r="C39" s="32"/>
      <c r="D39" s="29">
        <f t="shared" si="2"/>
        <v>5</v>
      </c>
    </row>
    <row r="40" spans="1:4" ht="36" customHeight="1" x14ac:dyDescent="0.3">
      <c r="A40" s="30" t="e">
        <f>DEMANDA!A45</f>
        <v>#REF!</v>
      </c>
      <c r="B40" s="31" t="e">
        <f>DEMANDA!B45</f>
        <v>#REF!</v>
      </c>
      <c r="C40" s="32"/>
      <c r="D40" s="29">
        <f t="shared" si="2"/>
        <v>5</v>
      </c>
    </row>
    <row r="41" spans="1:4" ht="36" customHeight="1" x14ac:dyDescent="0.3">
      <c r="A41" s="30" t="e">
        <f>DEMANDA!A46</f>
        <v>#REF!</v>
      </c>
      <c r="B41" s="31" t="e">
        <f>DEMANDA!B46</f>
        <v>#REF!</v>
      </c>
      <c r="C41" s="32"/>
      <c r="D41" s="29">
        <f t="shared" si="2"/>
        <v>5</v>
      </c>
    </row>
    <row r="42" spans="1:4" ht="36" customHeight="1" x14ac:dyDescent="0.3">
      <c r="A42" s="30" t="e">
        <f>DEMANDA!A47</f>
        <v>#REF!</v>
      </c>
      <c r="B42" s="31" t="e">
        <f>DEMANDA!B47</f>
        <v>#REF!</v>
      </c>
      <c r="C42" s="32"/>
      <c r="D42" s="29">
        <f t="shared" si="2"/>
        <v>5</v>
      </c>
    </row>
    <row r="43" spans="1:4" ht="36" customHeight="1" x14ac:dyDescent="0.3">
      <c r="A43" s="30" t="e">
        <f>DEMANDA!A48</f>
        <v>#REF!</v>
      </c>
      <c r="B43" s="31" t="e">
        <f>DEMANDA!B48</f>
        <v>#REF!</v>
      </c>
      <c r="C43" s="32"/>
      <c r="D43" s="29">
        <f t="shared" si="2"/>
        <v>5</v>
      </c>
    </row>
    <row r="44" spans="1:4" ht="36" customHeight="1" x14ac:dyDescent="0.3">
      <c r="A44" s="30" t="e">
        <f>DEMANDA!A49</f>
        <v>#REF!</v>
      </c>
      <c r="B44" s="31" t="e">
        <f>DEMANDA!B49</f>
        <v>#REF!</v>
      </c>
      <c r="C44" s="32"/>
      <c r="D44" s="29">
        <f t="shared" si="2"/>
        <v>5</v>
      </c>
    </row>
    <row r="45" spans="1:4" ht="36" customHeight="1" x14ac:dyDescent="0.3">
      <c r="A45" s="30" t="e">
        <f>DEMANDA!A50</f>
        <v>#REF!</v>
      </c>
      <c r="B45" s="31" t="e">
        <f>DEMANDA!B50</f>
        <v>#REF!</v>
      </c>
      <c r="C45" s="32"/>
      <c r="D45" s="29">
        <f t="shared" si="2"/>
        <v>5</v>
      </c>
    </row>
    <row r="46" spans="1:4" ht="36" customHeight="1" x14ac:dyDescent="0.3">
      <c r="A46" s="30" t="e">
        <f>DEMANDA!A51</f>
        <v>#REF!</v>
      </c>
      <c r="B46" s="31" t="e">
        <f>DEMANDA!B51</f>
        <v>#REF!</v>
      </c>
      <c r="C46" s="32"/>
      <c r="D46" s="29">
        <f t="shared" si="2"/>
        <v>5</v>
      </c>
    </row>
    <row r="47" spans="1:4" ht="36" customHeight="1" x14ac:dyDescent="0.3">
      <c r="A47" s="30" t="e">
        <f>DEMANDA!A52</f>
        <v>#REF!</v>
      </c>
      <c r="B47" s="31" t="e">
        <f>DEMANDA!B52</f>
        <v>#REF!</v>
      </c>
      <c r="C47" s="32"/>
      <c r="D47" s="29">
        <f t="shared" si="2"/>
        <v>5</v>
      </c>
    </row>
    <row r="48" spans="1:4" ht="36" customHeight="1" x14ac:dyDescent="0.3">
      <c r="A48" s="30" t="e">
        <f>DEMANDA!A53</f>
        <v>#REF!</v>
      </c>
      <c r="B48" s="31" t="e">
        <f>DEMANDA!B53</f>
        <v>#REF!</v>
      </c>
      <c r="C48" s="32"/>
      <c r="D48" s="29">
        <f t="shared" si="2"/>
        <v>5</v>
      </c>
    </row>
    <row r="49" spans="1:4" ht="36" customHeight="1" x14ac:dyDescent="0.3">
      <c r="A49" s="30" t="e">
        <f>DEMANDA!A54</f>
        <v>#REF!</v>
      </c>
      <c r="B49" s="31" t="e">
        <f>DEMANDA!B54</f>
        <v>#REF!</v>
      </c>
      <c r="C49" s="32"/>
      <c r="D49" s="29">
        <f t="shared" si="2"/>
        <v>5</v>
      </c>
    </row>
    <row r="50" spans="1:4" ht="36" customHeight="1" x14ac:dyDescent="0.3">
      <c r="A50" s="30" t="e">
        <f>DEMANDA!A55</f>
        <v>#REF!</v>
      </c>
      <c r="B50" s="31" t="e">
        <f>DEMANDA!B55</f>
        <v>#REF!</v>
      </c>
      <c r="C50" s="32"/>
      <c r="D50" s="29">
        <f t="shared" si="2"/>
        <v>5</v>
      </c>
    </row>
    <row r="51" spans="1:4" ht="36" customHeight="1" x14ac:dyDescent="0.3">
      <c r="A51" s="30" t="e">
        <f>DEMANDA!A56</f>
        <v>#REF!</v>
      </c>
      <c r="B51" s="31" t="e">
        <f>DEMANDA!B56</f>
        <v>#REF!</v>
      </c>
      <c r="C51" s="32"/>
      <c r="D51" s="29">
        <f t="shared" si="2"/>
        <v>5</v>
      </c>
    </row>
    <row r="52" spans="1:4" ht="36" customHeight="1" x14ac:dyDescent="0.3">
      <c r="A52" s="30" t="e">
        <f>DEMANDA!A57</f>
        <v>#REF!</v>
      </c>
      <c r="B52" s="31" t="e">
        <f>DEMANDA!B57</f>
        <v>#REF!</v>
      </c>
      <c r="C52" s="32"/>
      <c r="D52" s="29">
        <f t="shared" si="2"/>
        <v>5</v>
      </c>
    </row>
    <row r="53" spans="1:4" ht="36" customHeight="1" x14ac:dyDescent="0.3">
      <c r="A53" s="30" t="e">
        <f>DEMANDA!A58</f>
        <v>#REF!</v>
      </c>
      <c r="B53" s="31" t="e">
        <f>DEMANDA!B58</f>
        <v>#REF!</v>
      </c>
      <c r="C53" s="32"/>
      <c r="D53" s="29">
        <f t="shared" si="2"/>
        <v>5</v>
      </c>
    </row>
    <row r="54" spans="1:4" ht="36" customHeight="1" x14ac:dyDescent="0.3">
      <c r="A54" s="30" t="e">
        <f>DEMANDA!A59</f>
        <v>#REF!</v>
      </c>
      <c r="B54" s="31" t="e">
        <f>DEMANDA!B59</f>
        <v>#REF!</v>
      </c>
      <c r="C54" s="32"/>
      <c r="D54" s="29">
        <f t="shared" si="2"/>
        <v>5</v>
      </c>
    </row>
    <row r="55" spans="1:4" ht="36" customHeight="1" x14ac:dyDescent="0.3">
      <c r="A55" s="30" t="e">
        <f>DEMANDA!A60</f>
        <v>#REF!</v>
      </c>
      <c r="B55" s="31" t="e">
        <f>DEMANDA!B60</f>
        <v>#REF!</v>
      </c>
      <c r="C55" s="32"/>
      <c r="D55" s="29">
        <f t="shared" si="2"/>
        <v>5</v>
      </c>
    </row>
    <row r="56" spans="1:4" ht="36" customHeight="1" x14ac:dyDescent="0.3">
      <c r="A56" s="30" t="e">
        <f>DEMANDA!A61</f>
        <v>#REF!</v>
      </c>
      <c r="B56" s="31" t="e">
        <f>DEMANDA!B61</f>
        <v>#REF!</v>
      </c>
      <c r="C56" s="32"/>
      <c r="D56" s="29">
        <f t="shared" si="2"/>
        <v>5</v>
      </c>
    </row>
    <row r="57" spans="1:4" ht="36" customHeight="1" x14ac:dyDescent="0.3">
      <c r="A57" s="30" t="e">
        <f>DEMANDA!A62</f>
        <v>#REF!</v>
      </c>
      <c r="B57" s="31" t="e">
        <f>DEMANDA!B62</f>
        <v>#REF!</v>
      </c>
      <c r="C57" s="32"/>
      <c r="D57" s="29">
        <f t="shared" si="2"/>
        <v>5</v>
      </c>
    </row>
    <row r="58" spans="1:4" ht="36" customHeight="1" x14ac:dyDescent="0.3">
      <c r="A58" s="30" t="e">
        <f>DEMANDA!A63</f>
        <v>#REF!</v>
      </c>
      <c r="B58" s="31" t="e">
        <f>DEMANDA!B63</f>
        <v>#REF!</v>
      </c>
      <c r="C58" s="32"/>
      <c r="D58" s="29">
        <f t="shared" si="2"/>
        <v>5</v>
      </c>
    </row>
    <row r="59" spans="1:4" ht="36" customHeight="1" x14ac:dyDescent="0.3">
      <c r="A59" s="30" t="e">
        <f>DEMANDA!A64</f>
        <v>#REF!</v>
      </c>
      <c r="B59" s="31" t="e">
        <f>DEMANDA!B64</f>
        <v>#REF!</v>
      </c>
      <c r="C59" s="32"/>
      <c r="D59" s="29">
        <f t="shared" si="2"/>
        <v>5</v>
      </c>
    </row>
    <row r="60" spans="1:4" ht="36" customHeight="1" x14ac:dyDescent="0.3">
      <c r="A60" s="30" t="e">
        <f>DEMANDA!A65</f>
        <v>#REF!</v>
      </c>
      <c r="B60" s="31" t="e">
        <f>DEMANDA!B65</f>
        <v>#REF!</v>
      </c>
      <c r="C60" s="32"/>
      <c r="D60" s="29">
        <f t="shared" si="2"/>
        <v>5</v>
      </c>
    </row>
    <row r="61" spans="1:4" ht="36" customHeight="1" x14ac:dyDescent="0.3">
      <c r="A61" s="30" t="e">
        <f>DEMANDA!A66</f>
        <v>#REF!</v>
      </c>
      <c r="B61" s="31" t="e">
        <f>DEMANDA!B66</f>
        <v>#REF!</v>
      </c>
      <c r="C61" s="32"/>
      <c r="D61" s="29">
        <f t="shared" si="2"/>
        <v>5</v>
      </c>
    </row>
    <row r="62" spans="1:4" ht="36" customHeight="1" x14ac:dyDescent="0.3">
      <c r="A62" s="30" t="e">
        <f>DEMANDA!A67</f>
        <v>#REF!</v>
      </c>
      <c r="B62" s="31" t="e">
        <f>DEMANDA!B67</f>
        <v>#REF!</v>
      </c>
      <c r="C62" s="32"/>
      <c r="D62" s="29">
        <f t="shared" si="2"/>
        <v>5</v>
      </c>
    </row>
    <row r="63" spans="1:4" ht="36" customHeight="1" x14ac:dyDescent="0.3">
      <c r="A63" s="30" t="e">
        <f>DEMANDA!A68</f>
        <v>#REF!</v>
      </c>
      <c r="B63" s="31" t="e">
        <f>DEMANDA!B68</f>
        <v>#REF!</v>
      </c>
      <c r="C63" s="32"/>
      <c r="D63" s="29">
        <f t="shared" si="2"/>
        <v>5</v>
      </c>
    </row>
    <row r="64" spans="1:4" ht="36" customHeight="1" x14ac:dyDescent="0.3">
      <c r="A64" s="30" t="e">
        <f>DEMANDA!A69</f>
        <v>#REF!</v>
      </c>
      <c r="B64" s="31" t="e">
        <f>DEMANDA!B69</f>
        <v>#REF!</v>
      </c>
      <c r="C64" s="32"/>
      <c r="D64" s="29">
        <f t="shared" si="2"/>
        <v>5</v>
      </c>
    </row>
    <row r="65" spans="1:4" ht="36" customHeight="1" x14ac:dyDescent="0.3">
      <c r="A65" s="30" t="e">
        <f>DEMANDA!A70</f>
        <v>#REF!</v>
      </c>
      <c r="B65" s="31" t="e">
        <f>DEMANDA!B70</f>
        <v>#REF!</v>
      </c>
      <c r="C65" s="32"/>
      <c r="D65" s="29">
        <f t="shared" si="2"/>
        <v>5</v>
      </c>
    </row>
    <row r="66" spans="1:4" ht="36" customHeight="1" x14ac:dyDescent="0.3">
      <c r="A66" s="30" t="e">
        <f>DEMANDA!A71</f>
        <v>#REF!</v>
      </c>
      <c r="B66" s="31" t="e">
        <f>DEMANDA!B71</f>
        <v>#REF!</v>
      </c>
      <c r="C66" s="32"/>
      <c r="D66" s="29">
        <f t="shared" si="2"/>
        <v>5</v>
      </c>
    </row>
    <row r="67" spans="1:4" ht="36" customHeight="1" x14ac:dyDescent="0.3">
      <c r="A67" s="30" t="e">
        <f>DEMANDA!A72</f>
        <v>#REF!</v>
      </c>
      <c r="B67" s="31" t="e">
        <f>DEMANDA!B72</f>
        <v>#REF!</v>
      </c>
      <c r="C67" s="32"/>
      <c r="D67" s="29">
        <f t="shared" si="2"/>
        <v>5</v>
      </c>
    </row>
    <row r="68" spans="1:4" ht="36" customHeight="1" x14ac:dyDescent="0.3">
      <c r="A68" s="30" t="e">
        <f>DEMANDA!A73</f>
        <v>#REF!</v>
      </c>
      <c r="B68" s="31" t="e">
        <f>DEMANDA!B73</f>
        <v>#REF!</v>
      </c>
      <c r="C68" s="32"/>
      <c r="D68" s="29">
        <f t="shared" si="2"/>
        <v>5</v>
      </c>
    </row>
    <row r="69" spans="1:4" ht="36" customHeight="1" x14ac:dyDescent="0.3">
      <c r="A69" s="30" t="e">
        <f>DEMANDA!A74</f>
        <v>#REF!</v>
      </c>
      <c r="B69" s="31" t="e">
        <f>DEMANDA!B74</f>
        <v>#REF!</v>
      </c>
      <c r="C69" s="32"/>
      <c r="D69" s="29">
        <f t="shared" si="2"/>
        <v>5</v>
      </c>
    </row>
    <row r="70" spans="1:4" ht="36" customHeight="1" x14ac:dyDescent="0.3">
      <c r="A70" s="30" t="e">
        <f>DEMANDA!A75</f>
        <v>#REF!</v>
      </c>
      <c r="B70" s="31" t="e">
        <f>DEMANDA!B75</f>
        <v>#REF!</v>
      </c>
      <c r="C70" s="32"/>
      <c r="D70" s="29">
        <f t="shared" si="2"/>
        <v>5</v>
      </c>
    </row>
    <row r="71" spans="1:4" ht="36" customHeight="1" x14ac:dyDescent="0.3">
      <c r="A71" s="30" t="e">
        <f>DEMANDA!A76</f>
        <v>#REF!</v>
      </c>
      <c r="B71" s="31" t="e">
        <f>DEMANDA!B76</f>
        <v>#REF!</v>
      </c>
      <c r="C71" s="32"/>
      <c r="D71" s="29">
        <f t="shared" si="2"/>
        <v>5</v>
      </c>
    </row>
    <row r="72" spans="1:4" ht="36" customHeight="1" x14ac:dyDescent="0.3">
      <c r="A72" s="30" t="e">
        <f>DEMANDA!A77</f>
        <v>#REF!</v>
      </c>
      <c r="B72" s="31" t="e">
        <f>DEMANDA!B77</f>
        <v>#REF!</v>
      </c>
      <c r="C72" s="32"/>
      <c r="D72" s="29">
        <f t="shared" si="2"/>
        <v>5</v>
      </c>
    </row>
    <row r="73" spans="1:4" ht="36" customHeight="1" x14ac:dyDescent="0.3">
      <c r="A73" s="30" t="e">
        <f>DEMANDA!A78</f>
        <v>#REF!</v>
      </c>
      <c r="B73" s="31" t="e">
        <f>DEMANDA!B78</f>
        <v>#REF!</v>
      </c>
      <c r="C73" s="32"/>
      <c r="D73" s="29">
        <f t="shared" si="2"/>
        <v>5</v>
      </c>
    </row>
    <row r="74" spans="1:4" ht="36" customHeight="1" x14ac:dyDescent="0.3">
      <c r="A74" s="30" t="e">
        <f>DEMANDA!A79</f>
        <v>#REF!</v>
      </c>
      <c r="B74" s="31" t="e">
        <f>DEMANDA!B79</f>
        <v>#REF!</v>
      </c>
      <c r="C74" s="32"/>
      <c r="D74" s="29">
        <f t="shared" si="2"/>
        <v>5</v>
      </c>
    </row>
    <row r="75" spans="1:4" ht="36" customHeight="1" x14ac:dyDescent="0.3">
      <c r="A75" s="30" t="e">
        <f>DEMANDA!A80</f>
        <v>#REF!</v>
      </c>
      <c r="B75" s="31" t="e">
        <f>DEMANDA!B80</f>
        <v>#REF!</v>
      </c>
      <c r="C75" s="32"/>
      <c r="D75" s="29">
        <f t="shared" si="2"/>
        <v>5</v>
      </c>
    </row>
    <row r="76" spans="1:4" ht="36" customHeight="1" x14ac:dyDescent="0.3">
      <c r="A76" s="30" t="e">
        <f>DEMANDA!A81</f>
        <v>#REF!</v>
      </c>
      <c r="B76" s="31" t="e">
        <f>DEMANDA!B81</f>
        <v>#REF!</v>
      </c>
      <c r="C76" s="32"/>
      <c r="D76" s="29">
        <f t="shared" si="2"/>
        <v>5</v>
      </c>
    </row>
    <row r="77" spans="1:4" ht="36" customHeight="1" x14ac:dyDescent="0.3">
      <c r="A77" s="30" t="e">
        <f>DEMANDA!A82</f>
        <v>#REF!</v>
      </c>
      <c r="B77" s="31" t="e">
        <f>DEMANDA!B82</f>
        <v>#REF!</v>
      </c>
      <c r="C77" s="32"/>
      <c r="D77" s="29">
        <f t="shared" si="2"/>
        <v>5</v>
      </c>
    </row>
    <row r="78" spans="1:4" ht="36" customHeight="1" x14ac:dyDescent="0.3">
      <c r="A78" s="30" t="e">
        <f>DEMANDA!A83</f>
        <v>#REF!</v>
      </c>
      <c r="B78" s="31" t="e">
        <f>DEMANDA!B83</f>
        <v>#REF!</v>
      </c>
      <c r="C78" s="32"/>
      <c r="D78" s="29">
        <f t="shared" si="2"/>
        <v>5</v>
      </c>
    </row>
    <row r="79" spans="1:4" ht="36" customHeight="1" x14ac:dyDescent="0.3">
      <c r="A79" s="30" t="e">
        <f>DEMANDA!A84</f>
        <v>#REF!</v>
      </c>
      <c r="B79" s="31" t="e">
        <f>DEMANDA!B84</f>
        <v>#REF!</v>
      </c>
      <c r="C79" s="32"/>
      <c r="D79" s="29">
        <f t="shared" si="2"/>
        <v>5</v>
      </c>
    </row>
    <row r="80" spans="1:4" ht="36" customHeight="1" x14ac:dyDescent="0.3">
      <c r="A80" s="30" t="e">
        <f>DEMANDA!A85</f>
        <v>#REF!</v>
      </c>
      <c r="B80" s="31" t="e">
        <f>DEMANDA!B85</f>
        <v>#REF!</v>
      </c>
      <c r="C80" s="32"/>
      <c r="D80" s="29">
        <f t="shared" si="2"/>
        <v>5</v>
      </c>
    </row>
    <row r="81" spans="1:4" ht="36" customHeight="1" x14ac:dyDescent="0.3">
      <c r="A81" s="30" t="e">
        <f>DEMANDA!A86</f>
        <v>#REF!</v>
      </c>
      <c r="B81" s="31" t="e">
        <f>DEMANDA!B86</f>
        <v>#REF!</v>
      </c>
      <c r="C81" s="32"/>
      <c r="D81" s="29">
        <f t="shared" si="2"/>
        <v>5</v>
      </c>
    </row>
    <row r="82" spans="1:4" ht="36" customHeight="1" x14ac:dyDescent="0.3">
      <c r="A82" s="30" t="e">
        <f>DEMANDA!A87</f>
        <v>#REF!</v>
      </c>
      <c r="B82" s="31" t="e">
        <f>DEMANDA!B87</f>
        <v>#REF!</v>
      </c>
      <c r="C82" s="32"/>
      <c r="D82" s="29">
        <f t="shared" si="2"/>
        <v>5</v>
      </c>
    </row>
    <row r="83" spans="1:4" ht="36" customHeight="1" x14ac:dyDescent="0.3">
      <c r="A83" s="30" t="e">
        <f>DEMANDA!A88</f>
        <v>#REF!</v>
      </c>
      <c r="B83" s="31" t="e">
        <f>DEMANDA!B88</f>
        <v>#REF!</v>
      </c>
      <c r="C83" s="32"/>
      <c r="D83" s="29">
        <f t="shared" si="2"/>
        <v>5</v>
      </c>
    </row>
    <row r="84" spans="1:4" ht="36" customHeight="1" x14ac:dyDescent="0.3">
      <c r="A84" s="30" t="e">
        <f>DEMANDA!A89</f>
        <v>#REF!</v>
      </c>
      <c r="B84" s="31" t="e">
        <f>DEMANDA!B89</f>
        <v>#REF!</v>
      </c>
      <c r="C84" s="32"/>
      <c r="D84" s="29">
        <f t="shared" si="2"/>
        <v>5</v>
      </c>
    </row>
    <row r="85" spans="1:4" ht="36" customHeight="1" x14ac:dyDescent="0.3">
      <c r="A85" s="30" t="e">
        <f>DEMANDA!A90</f>
        <v>#REF!</v>
      </c>
      <c r="B85" s="31" t="e">
        <f>DEMANDA!B90</f>
        <v>#REF!</v>
      </c>
      <c r="C85" s="32"/>
      <c r="D85" s="29">
        <f t="shared" si="2"/>
        <v>5</v>
      </c>
    </row>
    <row r="86" spans="1:4" ht="36" customHeight="1" x14ac:dyDescent="0.3">
      <c r="A86" s="30" t="e">
        <f>DEMANDA!A91</f>
        <v>#REF!</v>
      </c>
      <c r="B86" s="31" t="e">
        <f>DEMANDA!B91</f>
        <v>#REF!</v>
      </c>
      <c r="C86" s="32"/>
      <c r="D86" s="29">
        <f t="shared" si="2"/>
        <v>5</v>
      </c>
    </row>
    <row r="87" spans="1:4" ht="36" customHeight="1" x14ac:dyDescent="0.3">
      <c r="A87" s="30" t="e">
        <f>DEMANDA!A92</f>
        <v>#REF!</v>
      </c>
      <c r="B87" s="31" t="e">
        <f>DEMANDA!B92</f>
        <v>#REF!</v>
      </c>
      <c r="C87" s="32"/>
      <c r="D87" s="29">
        <f t="shared" si="2"/>
        <v>5</v>
      </c>
    </row>
    <row r="88" spans="1:4" ht="36" customHeight="1" x14ac:dyDescent="0.3">
      <c r="A88" s="30" t="e">
        <f>DEMANDA!A93</f>
        <v>#REF!</v>
      </c>
      <c r="B88" s="31" t="e">
        <f>DEMANDA!B93</f>
        <v>#REF!</v>
      </c>
      <c r="C88" s="32"/>
      <c r="D88" s="29">
        <f t="shared" si="2"/>
        <v>5</v>
      </c>
    </row>
    <row r="89" spans="1:4" ht="36" customHeight="1" x14ac:dyDescent="0.3">
      <c r="A89" s="30" t="e">
        <f>DEMANDA!A94</f>
        <v>#REF!</v>
      </c>
      <c r="B89" s="31" t="e">
        <f>DEMANDA!B94</f>
        <v>#REF!</v>
      </c>
      <c r="C89" s="32"/>
      <c r="D89" s="29">
        <f t="shared" si="2"/>
        <v>5</v>
      </c>
    </row>
    <row r="90" spans="1:4" ht="36" customHeight="1" x14ac:dyDescent="0.3">
      <c r="A90" s="30" t="e">
        <f>DEMANDA!A95</f>
        <v>#REF!</v>
      </c>
      <c r="B90" s="31" t="e">
        <f>DEMANDA!B95</f>
        <v>#REF!</v>
      </c>
      <c r="C90" s="32"/>
      <c r="D90" s="29">
        <f t="shared" si="2"/>
        <v>5</v>
      </c>
    </row>
    <row r="91" spans="1:4" ht="36" customHeight="1" x14ac:dyDescent="0.3">
      <c r="A91" s="30" t="e">
        <f>DEMANDA!A96</f>
        <v>#REF!</v>
      </c>
      <c r="B91" s="31" t="e">
        <f>DEMANDA!B96</f>
        <v>#REF!</v>
      </c>
      <c r="C91" s="32"/>
      <c r="D91" s="29">
        <f t="shared" si="2"/>
        <v>5</v>
      </c>
    </row>
    <row r="92" spans="1:4" ht="36" customHeight="1" x14ac:dyDescent="0.3">
      <c r="A92" s="30" t="e">
        <f>DEMANDA!A97</f>
        <v>#REF!</v>
      </c>
      <c r="B92" s="31" t="e">
        <f>DEMANDA!B97</f>
        <v>#REF!</v>
      </c>
      <c r="C92" s="32"/>
      <c r="D92" s="29">
        <f t="shared" si="2"/>
        <v>5</v>
      </c>
    </row>
    <row r="93" spans="1:4" ht="36" customHeight="1" x14ac:dyDescent="0.3">
      <c r="A93" s="30" t="e">
        <f>DEMANDA!A98</f>
        <v>#REF!</v>
      </c>
      <c r="B93" s="31" t="e">
        <f>DEMANDA!B98</f>
        <v>#REF!</v>
      </c>
      <c r="C93" s="32"/>
      <c r="D93" s="29">
        <f t="shared" si="2"/>
        <v>5</v>
      </c>
    </row>
    <row r="94" spans="1:4" ht="36" customHeight="1" x14ac:dyDescent="0.3">
      <c r="A94" s="30" t="e">
        <f>DEMANDA!A99</f>
        <v>#REF!</v>
      </c>
      <c r="B94" s="31" t="e">
        <f>DEMANDA!B99</f>
        <v>#REF!</v>
      </c>
      <c r="C94" s="32"/>
      <c r="D94" s="29">
        <f t="shared" ref="D94:D157" si="3">IF(C94&lt;=24,5,20)</f>
        <v>5</v>
      </c>
    </row>
    <row r="95" spans="1:4" ht="36" customHeight="1" x14ac:dyDescent="0.3">
      <c r="A95" s="30" t="e">
        <f>DEMANDA!A100</f>
        <v>#REF!</v>
      </c>
      <c r="B95" s="31" t="e">
        <f>DEMANDA!B100</f>
        <v>#REF!</v>
      </c>
      <c r="C95" s="32"/>
      <c r="D95" s="29">
        <f t="shared" si="3"/>
        <v>5</v>
      </c>
    </row>
    <row r="96" spans="1:4" ht="36" customHeight="1" x14ac:dyDescent="0.3">
      <c r="A96" s="30" t="e">
        <f>DEMANDA!A101</f>
        <v>#REF!</v>
      </c>
      <c r="B96" s="31" t="e">
        <f>DEMANDA!B101</f>
        <v>#REF!</v>
      </c>
      <c r="C96" s="32"/>
      <c r="D96" s="29">
        <f t="shared" si="3"/>
        <v>5</v>
      </c>
    </row>
    <row r="97" spans="1:4" ht="36" customHeight="1" x14ac:dyDescent="0.3">
      <c r="A97" s="30" t="e">
        <f>DEMANDA!A102</f>
        <v>#REF!</v>
      </c>
      <c r="B97" s="31" t="e">
        <f>DEMANDA!B102</f>
        <v>#REF!</v>
      </c>
      <c r="C97" s="32"/>
      <c r="D97" s="29">
        <f t="shared" si="3"/>
        <v>5</v>
      </c>
    </row>
    <row r="98" spans="1:4" ht="36" customHeight="1" x14ac:dyDescent="0.3">
      <c r="A98" s="30" t="e">
        <f>DEMANDA!A103</f>
        <v>#REF!</v>
      </c>
      <c r="B98" s="31" t="e">
        <f>DEMANDA!B103</f>
        <v>#REF!</v>
      </c>
      <c r="C98" s="32"/>
      <c r="D98" s="29">
        <f t="shared" si="3"/>
        <v>5</v>
      </c>
    </row>
    <row r="99" spans="1:4" ht="36" customHeight="1" x14ac:dyDescent="0.3">
      <c r="A99" s="30" t="e">
        <f>DEMANDA!A104</f>
        <v>#REF!</v>
      </c>
      <c r="B99" s="31" t="e">
        <f>DEMANDA!B104</f>
        <v>#REF!</v>
      </c>
      <c r="C99" s="32"/>
      <c r="D99" s="29">
        <f t="shared" si="3"/>
        <v>5</v>
      </c>
    </row>
    <row r="100" spans="1:4" ht="36" customHeight="1" x14ac:dyDescent="0.3">
      <c r="A100" s="30" t="e">
        <f>DEMANDA!A105</f>
        <v>#REF!</v>
      </c>
      <c r="B100" s="31" t="e">
        <f>DEMANDA!B105</f>
        <v>#REF!</v>
      </c>
      <c r="C100" s="32"/>
      <c r="D100" s="29">
        <f t="shared" si="3"/>
        <v>5</v>
      </c>
    </row>
    <row r="101" spans="1:4" ht="36" customHeight="1" x14ac:dyDescent="0.3">
      <c r="A101" s="30" t="e">
        <f>DEMANDA!A106</f>
        <v>#REF!</v>
      </c>
      <c r="B101" s="31" t="e">
        <f>DEMANDA!B106</f>
        <v>#REF!</v>
      </c>
      <c r="C101" s="32"/>
      <c r="D101" s="29">
        <f t="shared" si="3"/>
        <v>5</v>
      </c>
    </row>
    <row r="102" spans="1:4" ht="36" customHeight="1" x14ac:dyDescent="0.3">
      <c r="A102" s="30" t="e">
        <f>DEMANDA!A107</f>
        <v>#REF!</v>
      </c>
      <c r="B102" s="31" t="e">
        <f>DEMANDA!B107</f>
        <v>#REF!</v>
      </c>
      <c r="C102" s="32"/>
      <c r="D102" s="29">
        <f t="shared" si="3"/>
        <v>5</v>
      </c>
    </row>
    <row r="103" spans="1:4" ht="36" customHeight="1" x14ac:dyDescent="0.3">
      <c r="A103" s="30" t="e">
        <f>DEMANDA!A108</f>
        <v>#REF!</v>
      </c>
      <c r="B103" s="31" t="e">
        <f>DEMANDA!B108</f>
        <v>#REF!</v>
      </c>
      <c r="C103" s="32"/>
      <c r="D103" s="29">
        <f t="shared" si="3"/>
        <v>5</v>
      </c>
    </row>
    <row r="104" spans="1:4" ht="36" customHeight="1" x14ac:dyDescent="0.3">
      <c r="A104" s="30" t="e">
        <f>DEMANDA!A109</f>
        <v>#REF!</v>
      </c>
      <c r="B104" s="31" t="e">
        <f>DEMANDA!B109</f>
        <v>#REF!</v>
      </c>
      <c r="C104" s="32"/>
      <c r="D104" s="29">
        <f t="shared" si="3"/>
        <v>5</v>
      </c>
    </row>
    <row r="105" spans="1:4" ht="36" customHeight="1" x14ac:dyDescent="0.3">
      <c r="A105" s="30" t="e">
        <f>DEMANDA!A110</f>
        <v>#REF!</v>
      </c>
      <c r="B105" s="31" t="e">
        <f>DEMANDA!B110</f>
        <v>#REF!</v>
      </c>
      <c r="C105" s="32"/>
      <c r="D105" s="29">
        <f t="shared" si="3"/>
        <v>5</v>
      </c>
    </row>
    <row r="106" spans="1:4" ht="36" customHeight="1" x14ac:dyDescent="0.3">
      <c r="A106" s="30" t="e">
        <f>DEMANDA!A111</f>
        <v>#REF!</v>
      </c>
      <c r="B106" s="31" t="e">
        <f>DEMANDA!B111</f>
        <v>#REF!</v>
      </c>
      <c r="C106" s="32"/>
      <c r="D106" s="29">
        <f t="shared" si="3"/>
        <v>5</v>
      </c>
    </row>
    <row r="107" spans="1:4" ht="36" customHeight="1" x14ac:dyDescent="0.3">
      <c r="A107" s="30" t="e">
        <f>DEMANDA!A112</f>
        <v>#REF!</v>
      </c>
      <c r="B107" s="31" t="e">
        <f>DEMANDA!B112</f>
        <v>#REF!</v>
      </c>
      <c r="C107" s="32"/>
      <c r="D107" s="29">
        <f t="shared" si="3"/>
        <v>5</v>
      </c>
    </row>
    <row r="108" spans="1:4" ht="36" customHeight="1" x14ac:dyDescent="0.3">
      <c r="A108" s="30" t="e">
        <f>DEMANDA!A113</f>
        <v>#REF!</v>
      </c>
      <c r="B108" s="31" t="e">
        <f>DEMANDA!B113</f>
        <v>#REF!</v>
      </c>
      <c r="C108" s="32"/>
      <c r="D108" s="29">
        <f t="shared" si="3"/>
        <v>5</v>
      </c>
    </row>
    <row r="109" spans="1:4" ht="36" customHeight="1" x14ac:dyDescent="0.3">
      <c r="A109" s="30" t="e">
        <f>DEMANDA!A114</f>
        <v>#REF!</v>
      </c>
      <c r="B109" s="31" t="e">
        <f>DEMANDA!B114</f>
        <v>#REF!</v>
      </c>
      <c r="C109" s="32"/>
      <c r="D109" s="29">
        <f t="shared" si="3"/>
        <v>5</v>
      </c>
    </row>
    <row r="110" spans="1:4" ht="36" customHeight="1" x14ac:dyDescent="0.3">
      <c r="A110" s="30" t="e">
        <f>DEMANDA!A115</f>
        <v>#REF!</v>
      </c>
      <c r="B110" s="31" t="e">
        <f>DEMANDA!B115</f>
        <v>#REF!</v>
      </c>
      <c r="C110" s="32"/>
      <c r="D110" s="29">
        <f t="shared" si="3"/>
        <v>5</v>
      </c>
    </row>
    <row r="111" spans="1:4" ht="36" customHeight="1" x14ac:dyDescent="0.3">
      <c r="A111" s="30" t="e">
        <f>DEMANDA!A116</f>
        <v>#REF!</v>
      </c>
      <c r="B111" s="31" t="e">
        <f>DEMANDA!B116</f>
        <v>#REF!</v>
      </c>
      <c r="C111" s="32"/>
      <c r="D111" s="29">
        <f t="shared" si="3"/>
        <v>5</v>
      </c>
    </row>
    <row r="112" spans="1:4" ht="36" customHeight="1" x14ac:dyDescent="0.3">
      <c r="A112" s="30" t="e">
        <f>DEMANDA!A117</f>
        <v>#REF!</v>
      </c>
      <c r="B112" s="31" t="e">
        <f>DEMANDA!B117</f>
        <v>#REF!</v>
      </c>
      <c r="C112" s="32"/>
      <c r="D112" s="29">
        <f t="shared" si="3"/>
        <v>5</v>
      </c>
    </row>
    <row r="113" spans="1:4" ht="36" customHeight="1" x14ac:dyDescent="0.3">
      <c r="A113" s="30" t="e">
        <f>DEMANDA!A118</f>
        <v>#REF!</v>
      </c>
      <c r="B113" s="31" t="e">
        <f>DEMANDA!B118</f>
        <v>#REF!</v>
      </c>
      <c r="C113" s="32"/>
      <c r="D113" s="29">
        <f t="shared" si="3"/>
        <v>5</v>
      </c>
    </row>
    <row r="114" spans="1:4" ht="36" customHeight="1" x14ac:dyDescent="0.3">
      <c r="A114" s="30" t="e">
        <f>DEMANDA!A119</f>
        <v>#REF!</v>
      </c>
      <c r="B114" s="31" t="e">
        <f>DEMANDA!B119</f>
        <v>#REF!</v>
      </c>
      <c r="C114" s="32"/>
      <c r="D114" s="29">
        <f t="shared" si="3"/>
        <v>5</v>
      </c>
    </row>
    <row r="115" spans="1:4" ht="36" customHeight="1" x14ac:dyDescent="0.3">
      <c r="A115" s="30" t="e">
        <f>DEMANDA!A120</f>
        <v>#REF!</v>
      </c>
      <c r="B115" s="31" t="e">
        <f>DEMANDA!B120</f>
        <v>#REF!</v>
      </c>
      <c r="C115" s="32"/>
      <c r="D115" s="29">
        <f t="shared" si="3"/>
        <v>5</v>
      </c>
    </row>
    <row r="116" spans="1:4" ht="36" customHeight="1" x14ac:dyDescent="0.3">
      <c r="A116" s="30" t="e">
        <f>DEMANDA!A121</f>
        <v>#REF!</v>
      </c>
      <c r="B116" s="31" t="e">
        <f>DEMANDA!B121</f>
        <v>#REF!</v>
      </c>
      <c r="C116" s="32"/>
      <c r="D116" s="29">
        <f t="shared" si="3"/>
        <v>5</v>
      </c>
    </row>
    <row r="117" spans="1:4" ht="36" customHeight="1" x14ac:dyDescent="0.3">
      <c r="A117" s="30" t="e">
        <f>DEMANDA!A122</f>
        <v>#REF!</v>
      </c>
      <c r="B117" s="31" t="e">
        <f>DEMANDA!B122</f>
        <v>#REF!</v>
      </c>
      <c r="C117" s="32"/>
      <c r="D117" s="29">
        <f t="shared" si="3"/>
        <v>5</v>
      </c>
    </row>
    <row r="118" spans="1:4" ht="36" customHeight="1" x14ac:dyDescent="0.3">
      <c r="A118" s="30" t="e">
        <f>DEMANDA!A123</f>
        <v>#REF!</v>
      </c>
      <c r="B118" s="31" t="e">
        <f>DEMANDA!B123</f>
        <v>#REF!</v>
      </c>
      <c r="C118" s="32"/>
      <c r="D118" s="29">
        <f t="shared" si="3"/>
        <v>5</v>
      </c>
    </row>
    <row r="119" spans="1:4" ht="36" customHeight="1" x14ac:dyDescent="0.3">
      <c r="A119" s="30" t="e">
        <f>DEMANDA!A124</f>
        <v>#REF!</v>
      </c>
      <c r="B119" s="31" t="e">
        <f>DEMANDA!B124</f>
        <v>#REF!</v>
      </c>
      <c r="C119" s="32"/>
      <c r="D119" s="29">
        <f t="shared" si="3"/>
        <v>5</v>
      </c>
    </row>
    <row r="120" spans="1:4" ht="36" customHeight="1" x14ac:dyDescent="0.3">
      <c r="A120" s="30" t="e">
        <f>DEMANDA!A125</f>
        <v>#REF!</v>
      </c>
      <c r="B120" s="31" t="e">
        <f>DEMANDA!B125</f>
        <v>#REF!</v>
      </c>
      <c r="C120" s="32"/>
      <c r="D120" s="29">
        <f t="shared" si="3"/>
        <v>5</v>
      </c>
    </row>
    <row r="121" spans="1:4" ht="36" customHeight="1" x14ac:dyDescent="0.3">
      <c r="A121" s="30" t="e">
        <f>DEMANDA!A126</f>
        <v>#REF!</v>
      </c>
      <c r="B121" s="31" t="e">
        <f>DEMANDA!B126</f>
        <v>#REF!</v>
      </c>
      <c r="C121" s="32"/>
      <c r="D121" s="29">
        <f t="shared" si="3"/>
        <v>5</v>
      </c>
    </row>
    <row r="122" spans="1:4" ht="36" customHeight="1" x14ac:dyDescent="0.3">
      <c r="A122" s="30" t="e">
        <f>DEMANDA!A127</f>
        <v>#REF!</v>
      </c>
      <c r="B122" s="31" t="e">
        <f>DEMANDA!B127</f>
        <v>#REF!</v>
      </c>
      <c r="C122" s="32"/>
      <c r="D122" s="29">
        <f t="shared" si="3"/>
        <v>5</v>
      </c>
    </row>
    <row r="123" spans="1:4" ht="36" customHeight="1" x14ac:dyDescent="0.3">
      <c r="A123" s="30" t="e">
        <f>DEMANDA!A128</f>
        <v>#REF!</v>
      </c>
      <c r="B123" s="31" t="e">
        <f>DEMANDA!B128</f>
        <v>#REF!</v>
      </c>
      <c r="C123" s="32"/>
      <c r="D123" s="29">
        <f t="shared" si="3"/>
        <v>5</v>
      </c>
    </row>
    <row r="124" spans="1:4" ht="36" customHeight="1" x14ac:dyDescent="0.3">
      <c r="A124" s="30" t="e">
        <f>DEMANDA!A129</f>
        <v>#REF!</v>
      </c>
      <c r="B124" s="31" t="e">
        <f>DEMANDA!B129</f>
        <v>#REF!</v>
      </c>
      <c r="C124" s="32"/>
      <c r="D124" s="29">
        <f t="shared" si="3"/>
        <v>5</v>
      </c>
    </row>
    <row r="125" spans="1:4" ht="36" customHeight="1" x14ac:dyDescent="0.3">
      <c r="A125" s="30" t="e">
        <f>DEMANDA!A130</f>
        <v>#REF!</v>
      </c>
      <c r="B125" s="31" t="e">
        <f>DEMANDA!B130</f>
        <v>#REF!</v>
      </c>
      <c r="C125" s="32"/>
      <c r="D125" s="29">
        <f t="shared" si="3"/>
        <v>5</v>
      </c>
    </row>
    <row r="126" spans="1:4" ht="36" customHeight="1" x14ac:dyDescent="0.3">
      <c r="A126" s="30" t="e">
        <f>DEMANDA!A131</f>
        <v>#REF!</v>
      </c>
      <c r="B126" s="31" t="e">
        <f>DEMANDA!B131</f>
        <v>#REF!</v>
      </c>
      <c r="C126" s="32"/>
      <c r="D126" s="29">
        <f t="shared" si="3"/>
        <v>5</v>
      </c>
    </row>
    <row r="127" spans="1:4" ht="36" customHeight="1" x14ac:dyDescent="0.3">
      <c r="A127" s="30" t="e">
        <f>DEMANDA!A132</f>
        <v>#REF!</v>
      </c>
      <c r="B127" s="31" t="e">
        <f>DEMANDA!B132</f>
        <v>#REF!</v>
      </c>
      <c r="C127" s="32"/>
      <c r="D127" s="29">
        <f t="shared" si="3"/>
        <v>5</v>
      </c>
    </row>
    <row r="128" spans="1:4" ht="36" customHeight="1" x14ac:dyDescent="0.3">
      <c r="A128" s="30" t="e">
        <f>DEMANDA!A133</f>
        <v>#REF!</v>
      </c>
      <c r="B128" s="31" t="e">
        <f>DEMANDA!B133</f>
        <v>#REF!</v>
      </c>
      <c r="C128" s="32"/>
      <c r="D128" s="29">
        <f t="shared" si="3"/>
        <v>5</v>
      </c>
    </row>
    <row r="129" spans="1:4" ht="36" customHeight="1" x14ac:dyDescent="0.3">
      <c r="A129" s="30" t="e">
        <f>DEMANDA!A134</f>
        <v>#REF!</v>
      </c>
      <c r="B129" s="31" t="e">
        <f>DEMANDA!B134</f>
        <v>#REF!</v>
      </c>
      <c r="C129" s="32"/>
      <c r="D129" s="29">
        <f t="shared" si="3"/>
        <v>5</v>
      </c>
    </row>
    <row r="130" spans="1:4" ht="36" customHeight="1" x14ac:dyDescent="0.3">
      <c r="A130" s="30" t="e">
        <f>DEMANDA!A135</f>
        <v>#REF!</v>
      </c>
      <c r="B130" s="31" t="e">
        <f>DEMANDA!B135</f>
        <v>#REF!</v>
      </c>
      <c r="C130" s="32"/>
      <c r="D130" s="29">
        <f t="shared" si="3"/>
        <v>5</v>
      </c>
    </row>
    <row r="131" spans="1:4" ht="36" customHeight="1" x14ac:dyDescent="0.3">
      <c r="A131" s="30" t="e">
        <f>DEMANDA!A136</f>
        <v>#REF!</v>
      </c>
      <c r="B131" s="31" t="e">
        <f>DEMANDA!B136</f>
        <v>#REF!</v>
      </c>
      <c r="C131" s="32"/>
      <c r="D131" s="29">
        <f t="shared" si="3"/>
        <v>5</v>
      </c>
    </row>
    <row r="132" spans="1:4" ht="36" customHeight="1" x14ac:dyDescent="0.3">
      <c r="A132" s="30" t="e">
        <f>DEMANDA!A137</f>
        <v>#REF!</v>
      </c>
      <c r="B132" s="31" t="e">
        <f>DEMANDA!B137</f>
        <v>#REF!</v>
      </c>
      <c r="C132" s="32"/>
      <c r="D132" s="29">
        <f t="shared" si="3"/>
        <v>5</v>
      </c>
    </row>
    <row r="133" spans="1:4" ht="36" customHeight="1" x14ac:dyDescent="0.3">
      <c r="A133" s="30" t="e">
        <f>DEMANDA!A138</f>
        <v>#REF!</v>
      </c>
      <c r="B133" s="31" t="e">
        <f>DEMANDA!B138</f>
        <v>#REF!</v>
      </c>
      <c r="C133" s="32"/>
      <c r="D133" s="29">
        <f t="shared" si="3"/>
        <v>5</v>
      </c>
    </row>
    <row r="134" spans="1:4" ht="36" customHeight="1" x14ac:dyDescent="0.3">
      <c r="A134" s="30" t="e">
        <f>DEMANDA!A139</f>
        <v>#REF!</v>
      </c>
      <c r="B134" s="31" t="e">
        <f>DEMANDA!B139</f>
        <v>#REF!</v>
      </c>
      <c r="C134" s="32"/>
      <c r="D134" s="29">
        <f t="shared" si="3"/>
        <v>5</v>
      </c>
    </row>
    <row r="135" spans="1:4" ht="36" customHeight="1" x14ac:dyDescent="0.3">
      <c r="A135" s="30" t="e">
        <f>DEMANDA!A140</f>
        <v>#REF!</v>
      </c>
      <c r="B135" s="31" t="e">
        <f>DEMANDA!B140</f>
        <v>#REF!</v>
      </c>
      <c r="C135" s="32"/>
      <c r="D135" s="29">
        <f t="shared" si="3"/>
        <v>5</v>
      </c>
    </row>
    <row r="136" spans="1:4" ht="36" customHeight="1" x14ac:dyDescent="0.3">
      <c r="A136" s="30" t="e">
        <f>DEMANDA!A141</f>
        <v>#REF!</v>
      </c>
      <c r="B136" s="31" t="e">
        <f>DEMANDA!B141</f>
        <v>#REF!</v>
      </c>
      <c r="C136" s="32"/>
      <c r="D136" s="29">
        <f t="shared" si="3"/>
        <v>5</v>
      </c>
    </row>
    <row r="137" spans="1:4" ht="36" customHeight="1" x14ac:dyDescent="0.3">
      <c r="A137" s="30" t="e">
        <f>DEMANDA!A142</f>
        <v>#REF!</v>
      </c>
      <c r="B137" s="31" t="e">
        <f>DEMANDA!B142</f>
        <v>#REF!</v>
      </c>
      <c r="C137" s="32"/>
      <c r="D137" s="29">
        <f t="shared" si="3"/>
        <v>5</v>
      </c>
    </row>
    <row r="138" spans="1:4" ht="36" customHeight="1" x14ac:dyDescent="0.3">
      <c r="A138" s="30" t="e">
        <f>DEMANDA!A143</f>
        <v>#REF!</v>
      </c>
      <c r="B138" s="31" t="e">
        <f>DEMANDA!B143</f>
        <v>#REF!</v>
      </c>
      <c r="C138" s="32"/>
      <c r="D138" s="29">
        <f t="shared" si="3"/>
        <v>5</v>
      </c>
    </row>
    <row r="139" spans="1:4" ht="36" customHeight="1" x14ac:dyDescent="0.3">
      <c r="A139" s="30" t="e">
        <f>DEMANDA!A144</f>
        <v>#REF!</v>
      </c>
      <c r="B139" s="31" t="e">
        <f>DEMANDA!B144</f>
        <v>#REF!</v>
      </c>
      <c r="C139" s="32"/>
      <c r="D139" s="29">
        <f t="shared" si="3"/>
        <v>5</v>
      </c>
    </row>
    <row r="140" spans="1:4" ht="36" customHeight="1" x14ac:dyDescent="0.3">
      <c r="A140" s="30" t="e">
        <f>DEMANDA!A145</f>
        <v>#REF!</v>
      </c>
      <c r="B140" s="31" t="e">
        <f>DEMANDA!B145</f>
        <v>#REF!</v>
      </c>
      <c r="C140" s="32"/>
      <c r="D140" s="29">
        <f t="shared" si="3"/>
        <v>5</v>
      </c>
    </row>
    <row r="141" spans="1:4" ht="36" customHeight="1" x14ac:dyDescent="0.3">
      <c r="A141" s="30" t="e">
        <f>DEMANDA!A146</f>
        <v>#REF!</v>
      </c>
      <c r="B141" s="31" t="e">
        <f>DEMANDA!B146</f>
        <v>#REF!</v>
      </c>
      <c r="C141" s="32"/>
      <c r="D141" s="29">
        <f t="shared" si="3"/>
        <v>5</v>
      </c>
    </row>
    <row r="142" spans="1:4" ht="36" customHeight="1" x14ac:dyDescent="0.3">
      <c r="A142" s="30" t="e">
        <f>DEMANDA!A147</f>
        <v>#REF!</v>
      </c>
      <c r="B142" s="31" t="e">
        <f>DEMANDA!B147</f>
        <v>#REF!</v>
      </c>
      <c r="C142" s="32"/>
      <c r="D142" s="29">
        <f t="shared" si="3"/>
        <v>5</v>
      </c>
    </row>
    <row r="143" spans="1:4" ht="36" customHeight="1" x14ac:dyDescent="0.3">
      <c r="A143" s="30" t="e">
        <f>DEMANDA!A148</f>
        <v>#REF!</v>
      </c>
      <c r="B143" s="31" t="e">
        <f>DEMANDA!B148</f>
        <v>#REF!</v>
      </c>
      <c r="C143" s="32"/>
      <c r="D143" s="29">
        <f t="shared" si="3"/>
        <v>5</v>
      </c>
    </row>
    <row r="144" spans="1:4" ht="36" customHeight="1" x14ac:dyDescent="0.3">
      <c r="A144" s="30" t="e">
        <f>DEMANDA!A149</f>
        <v>#REF!</v>
      </c>
      <c r="B144" s="31" t="e">
        <f>DEMANDA!B149</f>
        <v>#REF!</v>
      </c>
      <c r="C144" s="32"/>
      <c r="D144" s="29">
        <f t="shared" si="3"/>
        <v>5</v>
      </c>
    </row>
    <row r="145" spans="1:4" ht="36" customHeight="1" x14ac:dyDescent="0.3">
      <c r="A145" s="30" t="e">
        <f>DEMANDA!A150</f>
        <v>#REF!</v>
      </c>
      <c r="B145" s="31" t="e">
        <f>DEMANDA!B150</f>
        <v>#REF!</v>
      </c>
      <c r="C145" s="32"/>
      <c r="D145" s="29">
        <f t="shared" si="3"/>
        <v>5</v>
      </c>
    </row>
    <row r="146" spans="1:4" ht="36" customHeight="1" x14ac:dyDescent="0.3">
      <c r="A146" s="30" t="e">
        <f>DEMANDA!A151</f>
        <v>#REF!</v>
      </c>
      <c r="B146" s="31" t="e">
        <f>DEMANDA!B151</f>
        <v>#REF!</v>
      </c>
      <c r="C146" s="32"/>
      <c r="D146" s="29">
        <f t="shared" si="3"/>
        <v>5</v>
      </c>
    </row>
    <row r="147" spans="1:4" ht="36" customHeight="1" x14ac:dyDescent="0.3">
      <c r="A147" s="30" t="e">
        <f>DEMANDA!A152</f>
        <v>#REF!</v>
      </c>
      <c r="B147" s="31" t="e">
        <f>DEMANDA!B152</f>
        <v>#REF!</v>
      </c>
      <c r="C147" s="32"/>
      <c r="D147" s="29">
        <f t="shared" si="3"/>
        <v>5</v>
      </c>
    </row>
    <row r="148" spans="1:4" ht="36" customHeight="1" x14ac:dyDescent="0.3">
      <c r="A148" s="30" t="e">
        <f>DEMANDA!A153</f>
        <v>#REF!</v>
      </c>
      <c r="B148" s="31" t="e">
        <f>DEMANDA!B153</f>
        <v>#REF!</v>
      </c>
      <c r="C148" s="32"/>
      <c r="D148" s="29">
        <f t="shared" si="3"/>
        <v>5</v>
      </c>
    </row>
    <row r="149" spans="1:4" ht="36" customHeight="1" x14ac:dyDescent="0.3">
      <c r="A149" s="30" t="e">
        <f>DEMANDA!A154</f>
        <v>#REF!</v>
      </c>
      <c r="B149" s="31" t="e">
        <f>DEMANDA!B154</f>
        <v>#REF!</v>
      </c>
      <c r="C149" s="32"/>
      <c r="D149" s="29">
        <f t="shared" si="3"/>
        <v>5</v>
      </c>
    </row>
    <row r="150" spans="1:4" ht="36" customHeight="1" x14ac:dyDescent="0.3">
      <c r="A150" s="30" t="e">
        <f>DEMANDA!A155</f>
        <v>#REF!</v>
      </c>
      <c r="B150" s="31" t="e">
        <f>DEMANDA!B155</f>
        <v>#REF!</v>
      </c>
      <c r="C150" s="32"/>
      <c r="D150" s="29">
        <f t="shared" si="3"/>
        <v>5</v>
      </c>
    </row>
    <row r="151" spans="1:4" ht="36" customHeight="1" x14ac:dyDescent="0.3">
      <c r="A151" s="30" t="e">
        <f>DEMANDA!A156</f>
        <v>#REF!</v>
      </c>
      <c r="B151" s="31" t="e">
        <f>DEMANDA!B156</f>
        <v>#REF!</v>
      </c>
      <c r="C151" s="32"/>
      <c r="D151" s="29">
        <f t="shared" si="3"/>
        <v>5</v>
      </c>
    </row>
    <row r="152" spans="1:4" ht="36" customHeight="1" x14ac:dyDescent="0.3">
      <c r="A152" s="30" t="e">
        <f>DEMANDA!A157</f>
        <v>#REF!</v>
      </c>
      <c r="B152" s="31" t="e">
        <f>DEMANDA!B157</f>
        <v>#REF!</v>
      </c>
      <c r="C152" s="32"/>
      <c r="D152" s="29">
        <f t="shared" si="3"/>
        <v>5</v>
      </c>
    </row>
    <row r="153" spans="1:4" ht="36" customHeight="1" x14ac:dyDescent="0.3">
      <c r="A153" s="30" t="e">
        <f>DEMANDA!A158</f>
        <v>#REF!</v>
      </c>
      <c r="B153" s="31" t="e">
        <f>DEMANDA!B158</f>
        <v>#REF!</v>
      </c>
      <c r="C153" s="32"/>
      <c r="D153" s="29">
        <f t="shared" si="3"/>
        <v>5</v>
      </c>
    </row>
    <row r="154" spans="1:4" ht="36" customHeight="1" x14ac:dyDescent="0.3">
      <c r="A154" s="30" t="e">
        <f>DEMANDA!A159</f>
        <v>#REF!</v>
      </c>
      <c r="B154" s="31" t="e">
        <f>DEMANDA!B159</f>
        <v>#REF!</v>
      </c>
      <c r="C154" s="32"/>
      <c r="D154" s="29">
        <f t="shared" si="3"/>
        <v>5</v>
      </c>
    </row>
    <row r="155" spans="1:4" ht="36" customHeight="1" x14ac:dyDescent="0.3">
      <c r="A155" s="30" t="e">
        <f>DEMANDA!A160</f>
        <v>#REF!</v>
      </c>
      <c r="B155" s="31" t="e">
        <f>DEMANDA!B160</f>
        <v>#REF!</v>
      </c>
      <c r="C155" s="32"/>
      <c r="D155" s="29">
        <f t="shared" si="3"/>
        <v>5</v>
      </c>
    </row>
    <row r="156" spans="1:4" ht="36" customHeight="1" x14ac:dyDescent="0.3">
      <c r="A156" s="30" t="e">
        <f>DEMANDA!A161</f>
        <v>#REF!</v>
      </c>
      <c r="B156" s="31" t="e">
        <f>DEMANDA!B161</f>
        <v>#REF!</v>
      </c>
      <c r="C156" s="32"/>
      <c r="D156" s="29">
        <f t="shared" si="3"/>
        <v>5</v>
      </c>
    </row>
    <row r="157" spans="1:4" ht="36" customHeight="1" x14ac:dyDescent="0.3">
      <c r="A157" s="30" t="e">
        <f>DEMANDA!A162</f>
        <v>#REF!</v>
      </c>
      <c r="B157" s="31" t="e">
        <f>DEMANDA!B162</f>
        <v>#REF!</v>
      </c>
      <c r="C157" s="32"/>
      <c r="D157" s="29">
        <f t="shared" si="3"/>
        <v>5</v>
      </c>
    </row>
    <row r="158" spans="1:4" ht="36" customHeight="1" x14ac:dyDescent="0.3">
      <c r="A158" s="30" t="e">
        <f>DEMANDA!A163</f>
        <v>#REF!</v>
      </c>
      <c r="B158" s="31" t="e">
        <f>DEMANDA!B163</f>
        <v>#REF!</v>
      </c>
      <c r="C158" s="32"/>
      <c r="D158" s="29">
        <f t="shared" ref="D158:D199" si="4">IF(C158&lt;=24,5,20)</f>
        <v>5</v>
      </c>
    </row>
    <row r="159" spans="1:4" ht="36" customHeight="1" x14ac:dyDescent="0.3">
      <c r="A159" s="30" t="e">
        <f>DEMANDA!A164</f>
        <v>#REF!</v>
      </c>
      <c r="B159" s="31" t="e">
        <f>DEMANDA!B164</f>
        <v>#REF!</v>
      </c>
      <c r="C159" s="32"/>
      <c r="D159" s="29">
        <f t="shared" si="4"/>
        <v>5</v>
      </c>
    </row>
    <row r="160" spans="1:4" ht="36" customHeight="1" x14ac:dyDescent="0.3">
      <c r="A160" s="30" t="e">
        <f>DEMANDA!A165</f>
        <v>#REF!</v>
      </c>
      <c r="B160" s="31" t="e">
        <f>DEMANDA!B165</f>
        <v>#REF!</v>
      </c>
      <c r="C160" s="32"/>
      <c r="D160" s="29">
        <f t="shared" si="4"/>
        <v>5</v>
      </c>
    </row>
    <row r="161" spans="1:4" ht="36" customHeight="1" x14ac:dyDescent="0.3">
      <c r="A161" s="30" t="e">
        <f>DEMANDA!A166</f>
        <v>#REF!</v>
      </c>
      <c r="B161" s="31" t="e">
        <f>DEMANDA!B166</f>
        <v>#REF!</v>
      </c>
      <c r="C161" s="32"/>
      <c r="D161" s="29">
        <f t="shared" si="4"/>
        <v>5</v>
      </c>
    </row>
    <row r="162" spans="1:4" ht="36" customHeight="1" x14ac:dyDescent="0.3">
      <c r="A162" s="30" t="e">
        <f>DEMANDA!A167</f>
        <v>#REF!</v>
      </c>
      <c r="B162" s="31" t="e">
        <f>DEMANDA!B167</f>
        <v>#REF!</v>
      </c>
      <c r="C162" s="32"/>
      <c r="D162" s="29">
        <f t="shared" si="4"/>
        <v>5</v>
      </c>
    </row>
    <row r="163" spans="1:4" ht="36" customHeight="1" x14ac:dyDescent="0.3">
      <c r="A163" s="30" t="e">
        <f>DEMANDA!A168</f>
        <v>#REF!</v>
      </c>
      <c r="B163" s="31" t="e">
        <f>DEMANDA!B168</f>
        <v>#REF!</v>
      </c>
      <c r="C163" s="32"/>
      <c r="D163" s="29">
        <f t="shared" si="4"/>
        <v>5</v>
      </c>
    </row>
    <row r="164" spans="1:4" ht="36" customHeight="1" x14ac:dyDescent="0.3">
      <c r="A164" s="30" t="e">
        <f>DEMANDA!A169</f>
        <v>#REF!</v>
      </c>
      <c r="B164" s="31" t="e">
        <f>DEMANDA!B169</f>
        <v>#REF!</v>
      </c>
      <c r="C164" s="32"/>
      <c r="D164" s="29">
        <f t="shared" si="4"/>
        <v>5</v>
      </c>
    </row>
    <row r="165" spans="1:4" ht="36" customHeight="1" x14ac:dyDescent="0.3">
      <c r="A165" s="30" t="e">
        <f>DEMANDA!A170</f>
        <v>#REF!</v>
      </c>
      <c r="B165" s="31" t="e">
        <f>DEMANDA!B170</f>
        <v>#REF!</v>
      </c>
      <c r="C165" s="32"/>
      <c r="D165" s="29">
        <f t="shared" si="4"/>
        <v>5</v>
      </c>
    </row>
    <row r="166" spans="1:4" ht="36" customHeight="1" x14ac:dyDescent="0.3">
      <c r="A166" s="30" t="e">
        <f>DEMANDA!A171</f>
        <v>#REF!</v>
      </c>
      <c r="B166" s="31" t="e">
        <f>DEMANDA!B171</f>
        <v>#REF!</v>
      </c>
      <c r="C166" s="32"/>
      <c r="D166" s="29">
        <f t="shared" si="4"/>
        <v>5</v>
      </c>
    </row>
    <row r="167" spans="1:4" ht="36" customHeight="1" x14ac:dyDescent="0.3">
      <c r="A167" s="30" t="e">
        <f>DEMANDA!A172</f>
        <v>#REF!</v>
      </c>
      <c r="B167" s="31" t="e">
        <f>DEMANDA!B172</f>
        <v>#REF!</v>
      </c>
      <c r="C167" s="32"/>
      <c r="D167" s="29">
        <f t="shared" si="4"/>
        <v>5</v>
      </c>
    </row>
    <row r="168" spans="1:4" ht="36" customHeight="1" x14ac:dyDescent="0.3">
      <c r="A168" s="30" t="e">
        <f>DEMANDA!A173</f>
        <v>#REF!</v>
      </c>
      <c r="B168" s="31" t="e">
        <f>DEMANDA!B173</f>
        <v>#REF!</v>
      </c>
      <c r="C168" s="32"/>
      <c r="D168" s="29">
        <f t="shared" si="4"/>
        <v>5</v>
      </c>
    </row>
    <row r="169" spans="1:4" ht="36" customHeight="1" x14ac:dyDescent="0.3">
      <c r="A169" s="30" t="e">
        <f>DEMANDA!A174</f>
        <v>#REF!</v>
      </c>
      <c r="B169" s="31" t="e">
        <f>DEMANDA!B174</f>
        <v>#REF!</v>
      </c>
      <c r="C169" s="32"/>
      <c r="D169" s="29">
        <f t="shared" si="4"/>
        <v>5</v>
      </c>
    </row>
    <row r="170" spans="1:4" ht="36" customHeight="1" x14ac:dyDescent="0.3">
      <c r="A170" s="30" t="e">
        <f>DEMANDA!A175</f>
        <v>#REF!</v>
      </c>
      <c r="B170" s="31" t="e">
        <f>DEMANDA!B175</f>
        <v>#REF!</v>
      </c>
      <c r="C170" s="32"/>
      <c r="D170" s="29">
        <f t="shared" si="4"/>
        <v>5</v>
      </c>
    </row>
    <row r="171" spans="1:4" ht="36" customHeight="1" x14ac:dyDescent="0.3">
      <c r="A171" s="30" t="e">
        <f>DEMANDA!A176</f>
        <v>#REF!</v>
      </c>
      <c r="B171" s="31" t="e">
        <f>DEMANDA!B176</f>
        <v>#REF!</v>
      </c>
      <c r="C171" s="32"/>
      <c r="D171" s="29">
        <f t="shared" si="4"/>
        <v>5</v>
      </c>
    </row>
    <row r="172" spans="1:4" ht="36" customHeight="1" x14ac:dyDescent="0.3">
      <c r="A172" s="30" t="e">
        <f>DEMANDA!A177</f>
        <v>#REF!</v>
      </c>
      <c r="B172" s="31" t="e">
        <f>DEMANDA!B177</f>
        <v>#REF!</v>
      </c>
      <c r="C172" s="32"/>
      <c r="D172" s="29">
        <f t="shared" si="4"/>
        <v>5</v>
      </c>
    </row>
    <row r="173" spans="1:4" ht="36" customHeight="1" x14ac:dyDescent="0.3">
      <c r="A173" s="30" t="e">
        <f>DEMANDA!A178</f>
        <v>#REF!</v>
      </c>
      <c r="B173" s="31" t="e">
        <f>DEMANDA!B178</f>
        <v>#REF!</v>
      </c>
      <c r="C173" s="32"/>
      <c r="D173" s="29">
        <f t="shared" si="4"/>
        <v>5</v>
      </c>
    </row>
    <row r="174" spans="1:4" ht="36" customHeight="1" x14ac:dyDescent="0.3">
      <c r="A174" s="30" t="e">
        <f>DEMANDA!A179</f>
        <v>#REF!</v>
      </c>
      <c r="B174" s="31" t="e">
        <f>DEMANDA!B179</f>
        <v>#REF!</v>
      </c>
      <c r="C174" s="32"/>
      <c r="D174" s="29">
        <f t="shared" si="4"/>
        <v>5</v>
      </c>
    </row>
    <row r="175" spans="1:4" ht="36" customHeight="1" x14ac:dyDescent="0.3">
      <c r="A175" s="30" t="e">
        <f>DEMANDA!A180</f>
        <v>#REF!</v>
      </c>
      <c r="B175" s="31" t="e">
        <f>DEMANDA!B180</f>
        <v>#REF!</v>
      </c>
      <c r="C175" s="32"/>
      <c r="D175" s="29">
        <f t="shared" si="4"/>
        <v>5</v>
      </c>
    </row>
    <row r="176" spans="1:4" ht="36" customHeight="1" x14ac:dyDescent="0.3">
      <c r="A176" s="30" t="e">
        <f>DEMANDA!A181</f>
        <v>#REF!</v>
      </c>
      <c r="B176" s="31" t="e">
        <f>DEMANDA!B181</f>
        <v>#REF!</v>
      </c>
      <c r="C176" s="32"/>
      <c r="D176" s="29">
        <f t="shared" si="4"/>
        <v>5</v>
      </c>
    </row>
    <row r="177" spans="1:4" ht="36" customHeight="1" x14ac:dyDescent="0.3">
      <c r="A177" s="30" t="e">
        <f>DEMANDA!A182</f>
        <v>#REF!</v>
      </c>
      <c r="B177" s="31" t="e">
        <f>DEMANDA!B182</f>
        <v>#REF!</v>
      </c>
      <c r="C177" s="32"/>
      <c r="D177" s="29">
        <f t="shared" si="4"/>
        <v>5</v>
      </c>
    </row>
    <row r="178" spans="1:4" ht="36" customHeight="1" x14ac:dyDescent="0.3">
      <c r="A178" s="30" t="e">
        <f>DEMANDA!A183</f>
        <v>#REF!</v>
      </c>
      <c r="B178" s="31" t="e">
        <f>DEMANDA!B183</f>
        <v>#REF!</v>
      </c>
      <c r="C178" s="32"/>
      <c r="D178" s="29">
        <f t="shared" si="4"/>
        <v>5</v>
      </c>
    </row>
    <row r="179" spans="1:4" ht="36" customHeight="1" x14ac:dyDescent="0.3">
      <c r="A179" s="30" t="e">
        <f>DEMANDA!A184</f>
        <v>#REF!</v>
      </c>
      <c r="B179" s="31" t="e">
        <f>DEMANDA!B184</f>
        <v>#REF!</v>
      </c>
      <c r="C179" s="32"/>
      <c r="D179" s="29">
        <f t="shared" si="4"/>
        <v>5</v>
      </c>
    </row>
    <row r="180" spans="1:4" ht="36" customHeight="1" x14ac:dyDescent="0.3">
      <c r="A180" s="30" t="e">
        <f>DEMANDA!A185</f>
        <v>#REF!</v>
      </c>
      <c r="B180" s="31" t="e">
        <f>DEMANDA!B185</f>
        <v>#REF!</v>
      </c>
      <c r="C180" s="32"/>
      <c r="D180" s="29">
        <f t="shared" si="4"/>
        <v>5</v>
      </c>
    </row>
    <row r="181" spans="1:4" ht="36" customHeight="1" x14ac:dyDescent="0.3">
      <c r="A181" s="30" t="e">
        <f>DEMANDA!A186</f>
        <v>#REF!</v>
      </c>
      <c r="B181" s="31" t="e">
        <f>DEMANDA!B186</f>
        <v>#REF!</v>
      </c>
      <c r="C181" s="32"/>
      <c r="D181" s="29">
        <f t="shared" si="4"/>
        <v>5</v>
      </c>
    </row>
    <row r="182" spans="1:4" ht="36" customHeight="1" x14ac:dyDescent="0.3">
      <c r="A182" s="30" t="e">
        <f>DEMANDA!A187</f>
        <v>#REF!</v>
      </c>
      <c r="B182" s="31" t="e">
        <f>DEMANDA!B187</f>
        <v>#REF!</v>
      </c>
      <c r="C182" s="32"/>
      <c r="D182" s="29">
        <f t="shared" si="4"/>
        <v>5</v>
      </c>
    </row>
    <row r="183" spans="1:4" ht="36" customHeight="1" x14ac:dyDescent="0.3">
      <c r="A183" s="30" t="e">
        <f>DEMANDA!A188</f>
        <v>#REF!</v>
      </c>
      <c r="B183" s="31" t="e">
        <f>DEMANDA!B188</f>
        <v>#REF!</v>
      </c>
      <c r="C183" s="32"/>
      <c r="D183" s="29">
        <f t="shared" si="4"/>
        <v>5</v>
      </c>
    </row>
    <row r="184" spans="1:4" ht="36" customHeight="1" x14ac:dyDescent="0.3">
      <c r="A184" s="30" t="e">
        <f>DEMANDA!A189</f>
        <v>#REF!</v>
      </c>
      <c r="B184" s="31" t="e">
        <f>DEMANDA!B189</f>
        <v>#REF!</v>
      </c>
      <c r="C184" s="32"/>
      <c r="D184" s="29">
        <f t="shared" si="4"/>
        <v>5</v>
      </c>
    </row>
    <row r="185" spans="1:4" ht="36" customHeight="1" x14ac:dyDescent="0.3">
      <c r="A185" s="30" t="e">
        <f>DEMANDA!A190</f>
        <v>#REF!</v>
      </c>
      <c r="B185" s="31" t="e">
        <f>DEMANDA!B190</f>
        <v>#REF!</v>
      </c>
      <c r="C185" s="32"/>
      <c r="D185" s="29">
        <f t="shared" si="4"/>
        <v>5</v>
      </c>
    </row>
    <row r="186" spans="1:4" ht="36" customHeight="1" x14ac:dyDescent="0.3">
      <c r="A186" s="30" t="e">
        <f>DEMANDA!A191</f>
        <v>#REF!</v>
      </c>
      <c r="B186" s="31" t="e">
        <f>DEMANDA!B191</f>
        <v>#REF!</v>
      </c>
      <c r="C186" s="32"/>
      <c r="D186" s="29">
        <f t="shared" si="4"/>
        <v>5</v>
      </c>
    </row>
    <row r="187" spans="1:4" ht="36" customHeight="1" x14ac:dyDescent="0.3">
      <c r="A187" s="30" t="e">
        <f>DEMANDA!A192</f>
        <v>#REF!</v>
      </c>
      <c r="B187" s="31" t="e">
        <f>DEMANDA!B192</f>
        <v>#REF!</v>
      </c>
      <c r="C187" s="32"/>
      <c r="D187" s="29">
        <f t="shared" si="4"/>
        <v>5</v>
      </c>
    </row>
    <row r="188" spans="1:4" ht="36" customHeight="1" x14ac:dyDescent="0.3">
      <c r="A188" s="30" t="e">
        <f>DEMANDA!A193</f>
        <v>#REF!</v>
      </c>
      <c r="B188" s="31" t="e">
        <f>DEMANDA!B193</f>
        <v>#REF!</v>
      </c>
      <c r="C188" s="32"/>
      <c r="D188" s="29">
        <f t="shared" si="4"/>
        <v>5</v>
      </c>
    </row>
    <row r="189" spans="1:4" ht="36" customHeight="1" x14ac:dyDescent="0.3">
      <c r="A189" s="30" t="e">
        <f>DEMANDA!A194</f>
        <v>#REF!</v>
      </c>
      <c r="B189" s="31" t="e">
        <f>DEMANDA!B194</f>
        <v>#REF!</v>
      </c>
      <c r="C189" s="32"/>
      <c r="D189" s="29">
        <f t="shared" si="4"/>
        <v>5</v>
      </c>
    </row>
    <row r="190" spans="1:4" ht="36" customHeight="1" x14ac:dyDescent="0.3">
      <c r="A190" s="30" t="e">
        <f>DEMANDA!A195</f>
        <v>#REF!</v>
      </c>
      <c r="B190" s="31" t="e">
        <f>DEMANDA!B195</f>
        <v>#REF!</v>
      </c>
      <c r="C190" s="32"/>
      <c r="D190" s="29">
        <f t="shared" si="4"/>
        <v>5</v>
      </c>
    </row>
    <row r="191" spans="1:4" ht="36" customHeight="1" x14ac:dyDescent="0.3">
      <c r="A191" s="30" t="e">
        <f>DEMANDA!A196</f>
        <v>#REF!</v>
      </c>
      <c r="B191" s="31" t="e">
        <f>DEMANDA!B196</f>
        <v>#REF!</v>
      </c>
      <c r="C191" s="32"/>
      <c r="D191" s="29">
        <f t="shared" si="4"/>
        <v>5</v>
      </c>
    </row>
    <row r="192" spans="1:4" ht="36" customHeight="1" x14ac:dyDescent="0.3">
      <c r="A192" s="30" t="e">
        <f>DEMANDA!A197</f>
        <v>#REF!</v>
      </c>
      <c r="B192" s="31" t="e">
        <f>DEMANDA!B197</f>
        <v>#REF!</v>
      </c>
      <c r="C192" s="32"/>
      <c r="D192" s="29">
        <f t="shared" si="4"/>
        <v>5</v>
      </c>
    </row>
    <row r="193" spans="1:4" ht="36" customHeight="1" x14ac:dyDescent="0.3">
      <c r="A193" s="30" t="e">
        <f>DEMANDA!A198</f>
        <v>#REF!</v>
      </c>
      <c r="B193" s="31" t="e">
        <f>DEMANDA!B198</f>
        <v>#REF!</v>
      </c>
      <c r="C193" s="32"/>
      <c r="D193" s="29">
        <f t="shared" si="4"/>
        <v>5</v>
      </c>
    </row>
    <row r="194" spans="1:4" ht="36" customHeight="1" x14ac:dyDescent="0.3">
      <c r="A194" s="30" t="e">
        <f>DEMANDA!A199</f>
        <v>#REF!</v>
      </c>
      <c r="B194" s="31" t="e">
        <f>DEMANDA!B199</f>
        <v>#REF!</v>
      </c>
      <c r="C194" s="32"/>
      <c r="D194" s="29">
        <f t="shared" si="4"/>
        <v>5</v>
      </c>
    </row>
    <row r="195" spans="1:4" ht="36" customHeight="1" x14ac:dyDescent="0.3">
      <c r="A195" s="30" t="e">
        <f>DEMANDA!A200</f>
        <v>#REF!</v>
      </c>
      <c r="B195" s="31" t="e">
        <f>DEMANDA!B200</f>
        <v>#REF!</v>
      </c>
      <c r="C195" s="32"/>
      <c r="D195" s="29">
        <f t="shared" si="4"/>
        <v>5</v>
      </c>
    </row>
    <row r="196" spans="1:4" ht="36" customHeight="1" x14ac:dyDescent="0.3">
      <c r="A196" s="30" t="e">
        <f>DEMANDA!A201</f>
        <v>#REF!</v>
      </c>
      <c r="B196" s="31" t="e">
        <f>DEMANDA!B201</f>
        <v>#REF!</v>
      </c>
      <c r="C196" s="32"/>
      <c r="D196" s="29">
        <f t="shared" si="4"/>
        <v>5</v>
      </c>
    </row>
    <row r="197" spans="1:4" ht="36" customHeight="1" x14ac:dyDescent="0.3">
      <c r="A197" s="30" t="e">
        <f>DEMANDA!A202</f>
        <v>#REF!</v>
      </c>
      <c r="B197" s="31" t="e">
        <f>DEMANDA!B202</f>
        <v>#REF!</v>
      </c>
      <c r="C197" s="32"/>
      <c r="D197" s="29">
        <f t="shared" si="4"/>
        <v>5</v>
      </c>
    </row>
    <row r="198" spans="1:4" ht="36" customHeight="1" x14ac:dyDescent="0.3">
      <c r="A198" s="30" t="e">
        <f>DEMANDA!A203</f>
        <v>#REF!</v>
      </c>
      <c r="B198" s="31" t="e">
        <f>DEMANDA!B203</f>
        <v>#REF!</v>
      </c>
      <c r="C198" s="32"/>
      <c r="D198" s="29">
        <f t="shared" si="4"/>
        <v>5</v>
      </c>
    </row>
    <row r="199" spans="1:4" ht="36" customHeight="1" x14ac:dyDescent="0.3">
      <c r="A199" s="30" t="e">
        <f>DEMANDA!A204</f>
        <v>#REF!</v>
      </c>
      <c r="B199" s="31" t="e">
        <f>DEMANDA!B204</f>
        <v>#REF!</v>
      </c>
      <c r="C199" s="32"/>
      <c r="D199" s="29">
        <f t="shared" si="4"/>
        <v>5</v>
      </c>
    </row>
    <row r="200" spans="1:4" ht="36" customHeight="1" x14ac:dyDescent="0.3">
      <c r="A200" s="30" t="e">
        <f>DEMANDA!A205</f>
        <v>#REF!</v>
      </c>
      <c r="B200" s="31" t="e">
        <f>DEMANDA!B205</f>
        <v>#REF!</v>
      </c>
      <c r="C200" s="32"/>
      <c r="D200" s="29">
        <f t="shared" ref="D200:D214" si="5">IF(C200&lt;=24,5,20)</f>
        <v>5</v>
      </c>
    </row>
    <row r="201" spans="1:4" ht="36" customHeight="1" x14ac:dyDescent="0.3">
      <c r="A201" s="30" t="e">
        <f>DEMANDA!A206</f>
        <v>#REF!</v>
      </c>
      <c r="B201" s="31" t="e">
        <f>DEMANDA!B206</f>
        <v>#REF!</v>
      </c>
      <c r="C201" s="32"/>
      <c r="D201" s="29">
        <f t="shared" si="5"/>
        <v>5</v>
      </c>
    </row>
    <row r="202" spans="1:4" ht="36" customHeight="1" x14ac:dyDescent="0.3">
      <c r="A202" s="30" t="e">
        <f>DEMANDA!A207</f>
        <v>#REF!</v>
      </c>
      <c r="B202" s="31" t="e">
        <f>DEMANDA!B207</f>
        <v>#REF!</v>
      </c>
      <c r="C202" s="32"/>
      <c r="D202" s="29">
        <f t="shared" si="5"/>
        <v>5</v>
      </c>
    </row>
    <row r="203" spans="1:4" ht="36" customHeight="1" x14ac:dyDescent="0.3">
      <c r="A203" s="30" t="e">
        <f>DEMANDA!A208</f>
        <v>#REF!</v>
      </c>
      <c r="B203" s="31" t="e">
        <f>DEMANDA!B208</f>
        <v>#REF!</v>
      </c>
      <c r="C203" s="32"/>
      <c r="D203" s="29">
        <f t="shared" si="5"/>
        <v>5</v>
      </c>
    </row>
    <row r="204" spans="1:4" ht="36" customHeight="1" x14ac:dyDescent="0.3">
      <c r="A204" s="30" t="e">
        <f>DEMANDA!A209</f>
        <v>#REF!</v>
      </c>
      <c r="B204" s="31" t="e">
        <f>DEMANDA!B209</f>
        <v>#REF!</v>
      </c>
      <c r="C204" s="32"/>
      <c r="D204" s="29">
        <f t="shared" si="5"/>
        <v>5</v>
      </c>
    </row>
    <row r="205" spans="1:4" ht="36" customHeight="1" x14ac:dyDescent="0.3">
      <c r="A205" s="30" t="e">
        <f>DEMANDA!A210</f>
        <v>#REF!</v>
      </c>
      <c r="B205" s="31" t="e">
        <f>DEMANDA!B210</f>
        <v>#REF!</v>
      </c>
      <c r="C205" s="32"/>
      <c r="D205" s="29">
        <f t="shared" si="5"/>
        <v>5</v>
      </c>
    </row>
    <row r="206" spans="1:4" ht="36" customHeight="1" x14ac:dyDescent="0.3">
      <c r="A206" s="30" t="e">
        <f>DEMANDA!A211</f>
        <v>#REF!</v>
      </c>
      <c r="B206" s="31" t="e">
        <f>DEMANDA!B211</f>
        <v>#REF!</v>
      </c>
      <c r="C206" s="32"/>
      <c r="D206" s="29">
        <f t="shared" si="5"/>
        <v>5</v>
      </c>
    </row>
    <row r="207" spans="1:4" ht="36" customHeight="1" x14ac:dyDescent="0.3">
      <c r="A207" s="30" t="e">
        <f>DEMANDA!A212</f>
        <v>#REF!</v>
      </c>
      <c r="B207" s="31" t="e">
        <f>DEMANDA!B212</f>
        <v>#REF!</v>
      </c>
      <c r="C207" s="32"/>
      <c r="D207" s="29">
        <f t="shared" si="5"/>
        <v>5</v>
      </c>
    </row>
    <row r="208" spans="1:4" ht="36" customHeight="1" x14ac:dyDescent="0.3">
      <c r="A208" s="30" t="e">
        <f>DEMANDA!A213</f>
        <v>#REF!</v>
      </c>
      <c r="B208" s="31" t="e">
        <f>DEMANDA!B213</f>
        <v>#REF!</v>
      </c>
      <c r="C208" s="32"/>
      <c r="D208" s="29">
        <f t="shared" si="5"/>
        <v>5</v>
      </c>
    </row>
    <row r="209" spans="1:4" ht="36" customHeight="1" x14ac:dyDescent="0.3">
      <c r="A209" s="30" t="e">
        <f>DEMANDA!A214</f>
        <v>#REF!</v>
      </c>
      <c r="B209" s="31" t="e">
        <f>DEMANDA!B214</f>
        <v>#REF!</v>
      </c>
      <c r="C209" s="32"/>
      <c r="D209" s="29">
        <f t="shared" si="5"/>
        <v>5</v>
      </c>
    </row>
    <row r="210" spans="1:4" ht="36" customHeight="1" x14ac:dyDescent="0.3">
      <c r="A210" s="30" t="e">
        <f>DEMANDA!A215</f>
        <v>#REF!</v>
      </c>
      <c r="B210" s="31" t="e">
        <f>DEMANDA!B215</f>
        <v>#REF!</v>
      </c>
      <c r="C210" s="32"/>
      <c r="D210" s="29">
        <f t="shared" si="5"/>
        <v>5</v>
      </c>
    </row>
    <row r="211" spans="1:4" ht="36" customHeight="1" x14ac:dyDescent="0.3">
      <c r="A211" s="30" t="e">
        <f>DEMANDA!A216</f>
        <v>#REF!</v>
      </c>
      <c r="B211" s="31" t="e">
        <f>DEMANDA!B216</f>
        <v>#REF!</v>
      </c>
      <c r="C211" s="32"/>
      <c r="D211" s="29">
        <f t="shared" si="5"/>
        <v>5</v>
      </c>
    </row>
    <row r="212" spans="1:4" ht="36" customHeight="1" x14ac:dyDescent="0.3">
      <c r="A212" s="30" t="e">
        <f>DEMANDA!A217</f>
        <v>#REF!</v>
      </c>
      <c r="B212" s="31" t="e">
        <f>DEMANDA!B217</f>
        <v>#REF!</v>
      </c>
      <c r="C212" s="32"/>
      <c r="D212" s="29">
        <f t="shared" si="5"/>
        <v>5</v>
      </c>
    </row>
    <row r="213" spans="1:4" ht="36" customHeight="1" x14ac:dyDescent="0.3">
      <c r="A213" s="30" t="e">
        <f>DEMANDA!A218</f>
        <v>#REF!</v>
      </c>
      <c r="B213" s="31" t="e">
        <f>DEMANDA!B218</f>
        <v>#REF!</v>
      </c>
      <c r="C213" s="32"/>
      <c r="D213" s="29">
        <f t="shared" si="5"/>
        <v>5</v>
      </c>
    </row>
    <row r="214" spans="1:4" ht="36" customHeight="1" x14ac:dyDescent="0.3">
      <c r="A214" s="30" t="e">
        <f>DEMANDA!A219</f>
        <v>#REF!</v>
      </c>
      <c r="B214" s="31" t="e">
        <f>DEMANDA!B219</f>
        <v>#REF!</v>
      </c>
      <c r="C214" s="32"/>
      <c r="D214" s="29">
        <f t="shared" si="5"/>
        <v>5</v>
      </c>
    </row>
    <row r="215" spans="1:4" ht="36" customHeight="1" x14ac:dyDescent="0.3">
      <c r="A215" s="30" t="e">
        <f>DEMANDA!A220</f>
        <v>#REF!</v>
      </c>
      <c r="B215" s="31" t="e">
        <f>DEMANDA!B220</f>
        <v>#REF!</v>
      </c>
      <c r="C215" s="32"/>
      <c r="D215" s="29">
        <f t="shared" ref="D215" si="6">IF(C215&lt;=24,5,20)</f>
        <v>5</v>
      </c>
    </row>
  </sheetData>
  <mergeCells count="2">
    <mergeCell ref="A1:C1"/>
    <mergeCell ref="A2:C2"/>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215"/>
  <sheetViews>
    <sheetView workbookViewId="0">
      <selection activeCell="C3" sqref="B3:C3"/>
    </sheetView>
  </sheetViews>
  <sheetFormatPr baseColWidth="10" defaultColWidth="11.44140625" defaultRowHeight="33" customHeight="1" x14ac:dyDescent="0.3"/>
  <cols>
    <col min="1" max="1" width="20" style="25" customWidth="1"/>
    <col min="2" max="2" width="85.44140625" style="25" customWidth="1"/>
    <col min="3" max="3" width="32.5546875" style="35" customWidth="1"/>
    <col min="4" max="4" width="18.21875" style="25" bestFit="1" customWidth="1"/>
    <col min="5" max="5" width="11.44140625" style="25"/>
    <col min="6" max="6" width="33.6640625" style="25" hidden="1" customWidth="1"/>
    <col min="7" max="7" width="11.44140625" style="25"/>
    <col min="8" max="12" width="11.44140625" style="25" customWidth="1"/>
    <col min="13" max="16384" width="11.44140625" style="25"/>
  </cols>
  <sheetData>
    <row r="1" spans="1:6" ht="23.4" x14ac:dyDescent="0.3">
      <c r="A1" s="90" t="s">
        <v>0</v>
      </c>
      <c r="B1" s="90"/>
      <c r="C1" s="90"/>
      <c r="D1" s="90"/>
    </row>
    <row r="2" spans="1:6" ht="15" thickBot="1" x14ac:dyDescent="0.35">
      <c r="A2" s="88" t="s">
        <v>34</v>
      </c>
      <c r="B2" s="88"/>
      <c r="C2" s="88"/>
      <c r="D2" s="88"/>
      <c r="E2" s="15"/>
    </row>
    <row r="3" spans="1:6" ht="16.2" thickBot="1" x14ac:dyDescent="0.35">
      <c r="A3" s="20"/>
      <c r="B3" s="60" t="s">
        <v>75</v>
      </c>
      <c r="C3" s="60" t="s">
        <v>16</v>
      </c>
      <c r="F3" s="26" t="s">
        <v>35</v>
      </c>
    </row>
    <row r="4" spans="1:6" ht="14.4" x14ac:dyDescent="0.3">
      <c r="A4" s="20"/>
      <c r="B4" s="77" t="s">
        <v>36</v>
      </c>
      <c r="C4" s="63">
        <v>0</v>
      </c>
      <c r="F4" s="26" t="s">
        <v>37</v>
      </c>
    </row>
    <row r="5" spans="1:6" ht="15" thickBot="1" x14ac:dyDescent="0.35">
      <c r="A5" s="20"/>
      <c r="B5" s="78" t="s">
        <v>38</v>
      </c>
      <c r="C5" s="64">
        <v>20</v>
      </c>
      <c r="F5" s="26"/>
    </row>
    <row r="6" spans="1:6" ht="33" customHeight="1" x14ac:dyDescent="0.3">
      <c r="A6" s="90"/>
      <c r="B6" s="90"/>
      <c r="C6" s="90"/>
      <c r="D6" s="90"/>
    </row>
    <row r="7" spans="1:6" ht="15.6" x14ac:dyDescent="0.3">
      <c r="A7" s="19" t="s">
        <v>6</v>
      </c>
      <c r="B7" s="19" t="s">
        <v>7</v>
      </c>
      <c r="C7" s="18" t="s">
        <v>39</v>
      </c>
      <c r="D7" s="19" t="s">
        <v>16</v>
      </c>
    </row>
    <row r="8" spans="1:6" ht="33" customHeight="1" x14ac:dyDescent="0.3">
      <c r="A8" s="30">
        <f>DEMANDA!A13</f>
        <v>1</v>
      </c>
      <c r="B8" s="31" t="str">
        <f>DEMANDA!B13</f>
        <v>Trámite 1</v>
      </c>
      <c r="C8" s="34" t="s">
        <v>37</v>
      </c>
      <c r="D8" s="29">
        <f>IF(C8="No se completa totalmente en línea.",20,0)</f>
        <v>0</v>
      </c>
    </row>
    <row r="9" spans="1:6" ht="33" customHeight="1" x14ac:dyDescent="0.3">
      <c r="A9" s="30">
        <f>DEMANDA!A14</f>
        <v>2</v>
      </c>
      <c r="B9" s="31" t="str">
        <f>DEMANDA!B14</f>
        <v>Trámite 2</v>
      </c>
      <c r="C9" s="34" t="s">
        <v>37</v>
      </c>
      <c r="D9" s="29">
        <f t="shared" ref="D9:D23" si="0">IF(C9="No se completa totalmente en línea.",20,0)</f>
        <v>0</v>
      </c>
    </row>
    <row r="10" spans="1:6" ht="33" customHeight="1" x14ac:dyDescent="0.3">
      <c r="A10" s="30">
        <f>DEMANDA!A15</f>
        <v>3</v>
      </c>
      <c r="B10" s="31" t="str">
        <f>DEMANDA!B15</f>
        <v>Trámite 3</v>
      </c>
      <c r="C10" s="34" t="s">
        <v>35</v>
      </c>
      <c r="D10" s="29">
        <f t="shared" si="0"/>
        <v>20</v>
      </c>
    </row>
    <row r="11" spans="1:6" ht="33" customHeight="1" x14ac:dyDescent="0.3">
      <c r="A11" s="30">
        <f>DEMANDA!A16</f>
        <v>0</v>
      </c>
      <c r="B11" s="31">
        <f>DEMANDA!B16</f>
        <v>0</v>
      </c>
      <c r="C11" s="34"/>
      <c r="D11" s="29">
        <f t="shared" si="0"/>
        <v>0</v>
      </c>
    </row>
    <row r="12" spans="1:6" ht="33" customHeight="1" x14ac:dyDescent="0.3">
      <c r="A12" s="30">
        <f>DEMANDA!A17</f>
        <v>0</v>
      </c>
      <c r="B12" s="31">
        <f>DEMANDA!B17</f>
        <v>0</v>
      </c>
      <c r="C12" s="34"/>
      <c r="D12" s="29">
        <f t="shared" si="0"/>
        <v>0</v>
      </c>
    </row>
    <row r="13" spans="1:6" ht="33" customHeight="1" x14ac:dyDescent="0.3">
      <c r="A13" s="30">
        <f>DEMANDA!A18</f>
        <v>0</v>
      </c>
      <c r="B13" s="31">
        <f>DEMANDA!B18</f>
        <v>0</v>
      </c>
      <c r="C13" s="34"/>
      <c r="D13" s="29">
        <f t="shared" si="0"/>
        <v>0</v>
      </c>
    </row>
    <row r="14" spans="1:6" ht="33" customHeight="1" x14ac:dyDescent="0.3">
      <c r="A14" s="30">
        <f>DEMANDA!A19</f>
        <v>0</v>
      </c>
      <c r="B14" s="31">
        <f>DEMANDA!B19</f>
        <v>0</v>
      </c>
      <c r="C14" s="34"/>
      <c r="D14" s="29">
        <f t="shared" si="0"/>
        <v>0</v>
      </c>
    </row>
    <row r="15" spans="1:6" ht="33" customHeight="1" x14ac:dyDescent="0.3">
      <c r="A15" s="30">
        <f>DEMANDA!A20</f>
        <v>0</v>
      </c>
      <c r="B15" s="31">
        <f>DEMANDA!B20</f>
        <v>0</v>
      </c>
      <c r="C15" s="34"/>
      <c r="D15" s="29">
        <f t="shared" si="0"/>
        <v>0</v>
      </c>
    </row>
    <row r="16" spans="1:6" ht="33" customHeight="1" x14ac:dyDescent="0.3">
      <c r="A16" s="30">
        <f>DEMANDA!A21</f>
        <v>0</v>
      </c>
      <c r="B16" s="31">
        <f>DEMANDA!B21</f>
        <v>0</v>
      </c>
      <c r="C16" s="34"/>
      <c r="D16" s="29">
        <f t="shared" si="0"/>
        <v>0</v>
      </c>
    </row>
    <row r="17" spans="1:4" ht="33" customHeight="1" x14ac:dyDescent="0.3">
      <c r="A17" s="30">
        <f>DEMANDA!A22</f>
        <v>0</v>
      </c>
      <c r="B17" s="31">
        <f>DEMANDA!B22</f>
        <v>0</v>
      </c>
      <c r="C17" s="34"/>
      <c r="D17" s="29">
        <f t="shared" si="0"/>
        <v>0</v>
      </c>
    </row>
    <row r="18" spans="1:4" ht="33" customHeight="1" x14ac:dyDescent="0.3">
      <c r="A18" s="30">
        <f>DEMANDA!A23</f>
        <v>0</v>
      </c>
      <c r="B18" s="31">
        <f>DEMANDA!B23</f>
        <v>0</v>
      </c>
      <c r="C18" s="34"/>
      <c r="D18" s="29">
        <f t="shared" si="0"/>
        <v>0</v>
      </c>
    </row>
    <row r="19" spans="1:4" ht="33" customHeight="1" x14ac:dyDescent="0.3">
      <c r="A19" s="30">
        <f>DEMANDA!A24</f>
        <v>0</v>
      </c>
      <c r="B19" s="31">
        <f>DEMANDA!B24</f>
        <v>0</v>
      </c>
      <c r="C19" s="34"/>
      <c r="D19" s="29">
        <f t="shared" si="0"/>
        <v>0</v>
      </c>
    </row>
    <row r="20" spans="1:4" ht="33" customHeight="1" x14ac:dyDescent="0.3">
      <c r="A20" s="30">
        <f>DEMANDA!A25</f>
        <v>0</v>
      </c>
      <c r="B20" s="31">
        <f>DEMANDA!B25</f>
        <v>0</v>
      </c>
      <c r="C20" s="34"/>
      <c r="D20" s="29">
        <f t="shared" si="0"/>
        <v>0</v>
      </c>
    </row>
    <row r="21" spans="1:4" ht="33" customHeight="1" x14ac:dyDescent="0.3">
      <c r="A21" s="30">
        <f>DEMANDA!A26</f>
        <v>0</v>
      </c>
      <c r="B21" s="31">
        <f>DEMANDA!B26</f>
        <v>0</v>
      </c>
      <c r="C21" s="34"/>
      <c r="D21" s="29">
        <f t="shared" si="0"/>
        <v>0</v>
      </c>
    </row>
    <row r="22" spans="1:4" ht="33" customHeight="1" x14ac:dyDescent="0.3">
      <c r="A22" s="30">
        <f>DEMANDA!A27</f>
        <v>0</v>
      </c>
      <c r="B22" s="31">
        <f>DEMANDA!B27</f>
        <v>0</v>
      </c>
      <c r="C22" s="34"/>
      <c r="D22" s="29">
        <f t="shared" si="0"/>
        <v>0</v>
      </c>
    </row>
    <row r="23" spans="1:4" ht="33" customHeight="1" x14ac:dyDescent="0.3">
      <c r="A23" s="30">
        <f>DEMANDA!A28</f>
        <v>0</v>
      </c>
      <c r="B23" s="31">
        <f>DEMANDA!B28</f>
        <v>0</v>
      </c>
      <c r="C23" s="34"/>
      <c r="D23" s="29">
        <f t="shared" si="0"/>
        <v>0</v>
      </c>
    </row>
    <row r="24" spans="1:4" ht="33" customHeight="1" x14ac:dyDescent="0.3">
      <c r="A24" s="30">
        <f>DEMANDA!A29</f>
        <v>0</v>
      </c>
      <c r="B24" s="31">
        <f>DEMANDA!B29</f>
        <v>0</v>
      </c>
      <c r="C24" s="34"/>
      <c r="D24" s="29">
        <f t="shared" ref="D24:D87" si="1">IF(C24="No se completa totalmente en línea.",20,0)</f>
        <v>0</v>
      </c>
    </row>
    <row r="25" spans="1:4" ht="33" customHeight="1" x14ac:dyDescent="0.3">
      <c r="A25" s="30">
        <f>DEMANDA!A30</f>
        <v>0</v>
      </c>
      <c r="B25" s="31">
        <f>DEMANDA!B30</f>
        <v>0</v>
      </c>
      <c r="C25" s="34"/>
      <c r="D25" s="29">
        <f t="shared" si="1"/>
        <v>0</v>
      </c>
    </row>
    <row r="26" spans="1:4" ht="33" customHeight="1" x14ac:dyDescent="0.3">
      <c r="A26" s="30">
        <f>DEMANDA!A31</f>
        <v>0</v>
      </c>
      <c r="B26" s="31">
        <f>DEMANDA!B31</f>
        <v>0</v>
      </c>
      <c r="C26" s="34"/>
      <c r="D26" s="29">
        <f t="shared" si="1"/>
        <v>0</v>
      </c>
    </row>
    <row r="27" spans="1:4" ht="33" customHeight="1" x14ac:dyDescent="0.3">
      <c r="A27" s="30">
        <f>DEMANDA!A32</f>
        <v>0</v>
      </c>
      <c r="B27" s="31">
        <f>DEMANDA!B32</f>
        <v>0</v>
      </c>
      <c r="C27" s="34"/>
      <c r="D27" s="29">
        <f t="shared" si="1"/>
        <v>0</v>
      </c>
    </row>
    <row r="28" spans="1:4" ht="33" customHeight="1" x14ac:dyDescent="0.3">
      <c r="A28" s="30">
        <f>DEMANDA!A33</f>
        <v>0</v>
      </c>
      <c r="B28" s="31">
        <f>DEMANDA!B33</f>
        <v>0</v>
      </c>
      <c r="C28" s="34"/>
      <c r="D28" s="29">
        <f t="shared" si="1"/>
        <v>0</v>
      </c>
    </row>
    <row r="29" spans="1:4" ht="33" customHeight="1" x14ac:dyDescent="0.3">
      <c r="A29" s="30">
        <f>DEMANDA!A34</f>
        <v>0</v>
      </c>
      <c r="B29" s="31">
        <f>DEMANDA!B34</f>
        <v>0</v>
      </c>
      <c r="C29" s="34"/>
      <c r="D29" s="29">
        <f t="shared" si="1"/>
        <v>0</v>
      </c>
    </row>
    <row r="30" spans="1:4" ht="33" customHeight="1" x14ac:dyDescent="0.3">
      <c r="A30" s="30">
        <f>DEMANDA!A35</f>
        <v>0</v>
      </c>
      <c r="B30" s="31">
        <f>DEMANDA!B35</f>
        <v>0</v>
      </c>
      <c r="C30" s="34"/>
      <c r="D30" s="29">
        <f t="shared" si="1"/>
        <v>0</v>
      </c>
    </row>
    <row r="31" spans="1:4" ht="33" customHeight="1" x14ac:dyDescent="0.3">
      <c r="A31" s="30">
        <f>DEMANDA!A36</f>
        <v>0</v>
      </c>
      <c r="B31" s="31">
        <f>DEMANDA!B36</f>
        <v>0</v>
      </c>
      <c r="C31" s="34"/>
      <c r="D31" s="29">
        <f t="shared" si="1"/>
        <v>0</v>
      </c>
    </row>
    <row r="32" spans="1:4" ht="33" customHeight="1" x14ac:dyDescent="0.3">
      <c r="A32" s="30">
        <f>DEMANDA!A37</f>
        <v>0</v>
      </c>
      <c r="B32" s="31">
        <f>DEMANDA!B37</f>
        <v>0</v>
      </c>
      <c r="C32" s="34"/>
      <c r="D32" s="29">
        <f t="shared" si="1"/>
        <v>0</v>
      </c>
    </row>
    <row r="33" spans="1:4" ht="33" customHeight="1" x14ac:dyDescent="0.3">
      <c r="A33" s="30">
        <f>DEMANDA!A38</f>
        <v>0</v>
      </c>
      <c r="B33" s="31">
        <f>DEMANDA!B38</f>
        <v>0</v>
      </c>
      <c r="C33" s="34"/>
      <c r="D33" s="29">
        <f t="shared" si="1"/>
        <v>0</v>
      </c>
    </row>
    <row r="34" spans="1:4" ht="33" customHeight="1" x14ac:dyDescent="0.3">
      <c r="A34" s="30">
        <f>DEMANDA!A39</f>
        <v>0</v>
      </c>
      <c r="B34" s="31">
        <f>DEMANDA!B39</f>
        <v>0</v>
      </c>
      <c r="C34" s="34"/>
      <c r="D34" s="29">
        <f t="shared" si="1"/>
        <v>0</v>
      </c>
    </row>
    <row r="35" spans="1:4" ht="33" customHeight="1" x14ac:dyDescent="0.3">
      <c r="A35" s="30">
        <f>DEMANDA!A40</f>
        <v>0</v>
      </c>
      <c r="B35" s="31">
        <f>DEMANDA!B40</f>
        <v>0</v>
      </c>
      <c r="C35" s="34"/>
      <c r="D35" s="29">
        <f t="shared" si="1"/>
        <v>0</v>
      </c>
    </row>
    <row r="36" spans="1:4" ht="33" customHeight="1" x14ac:dyDescent="0.3">
      <c r="A36" s="30">
        <f>DEMANDA!A41</f>
        <v>0</v>
      </c>
      <c r="B36" s="31">
        <f>DEMANDA!B41</f>
        <v>0</v>
      </c>
      <c r="C36" s="34"/>
      <c r="D36" s="29">
        <f t="shared" si="1"/>
        <v>0</v>
      </c>
    </row>
    <row r="37" spans="1:4" ht="33" customHeight="1" x14ac:dyDescent="0.3">
      <c r="A37" s="30">
        <f>DEMANDA!A42</f>
        <v>0</v>
      </c>
      <c r="B37" s="31">
        <f>DEMANDA!B42</f>
        <v>0</v>
      </c>
      <c r="C37" s="34"/>
      <c r="D37" s="29">
        <f t="shared" si="1"/>
        <v>0</v>
      </c>
    </row>
    <row r="38" spans="1:4" ht="33" customHeight="1" x14ac:dyDescent="0.3">
      <c r="A38" s="30" t="e">
        <f>DEMANDA!A43</f>
        <v>#REF!</v>
      </c>
      <c r="B38" s="31" t="e">
        <f>DEMANDA!B43</f>
        <v>#REF!</v>
      </c>
      <c r="C38" s="34"/>
      <c r="D38" s="29">
        <f t="shared" si="1"/>
        <v>0</v>
      </c>
    </row>
    <row r="39" spans="1:4" ht="33" customHeight="1" x14ac:dyDescent="0.3">
      <c r="A39" s="30" t="e">
        <f>DEMANDA!A44</f>
        <v>#REF!</v>
      </c>
      <c r="B39" s="31" t="e">
        <f>DEMANDA!B44</f>
        <v>#REF!</v>
      </c>
      <c r="C39" s="34"/>
      <c r="D39" s="29">
        <f t="shared" si="1"/>
        <v>0</v>
      </c>
    </row>
    <row r="40" spans="1:4" ht="33" customHeight="1" x14ac:dyDescent="0.3">
      <c r="A40" s="30" t="e">
        <f>DEMANDA!A45</f>
        <v>#REF!</v>
      </c>
      <c r="B40" s="31" t="e">
        <f>DEMANDA!B45</f>
        <v>#REF!</v>
      </c>
      <c r="C40" s="34"/>
      <c r="D40" s="29">
        <f t="shared" si="1"/>
        <v>0</v>
      </c>
    </row>
    <row r="41" spans="1:4" ht="33" customHeight="1" x14ac:dyDescent="0.3">
      <c r="A41" s="30" t="e">
        <f>DEMANDA!A46</f>
        <v>#REF!</v>
      </c>
      <c r="B41" s="31" t="e">
        <f>DEMANDA!B46</f>
        <v>#REF!</v>
      </c>
      <c r="C41" s="34"/>
      <c r="D41" s="29">
        <f t="shared" si="1"/>
        <v>0</v>
      </c>
    </row>
    <row r="42" spans="1:4" ht="33" customHeight="1" x14ac:dyDescent="0.3">
      <c r="A42" s="30" t="e">
        <f>DEMANDA!A47</f>
        <v>#REF!</v>
      </c>
      <c r="B42" s="31" t="e">
        <f>DEMANDA!B47</f>
        <v>#REF!</v>
      </c>
      <c r="C42" s="34"/>
      <c r="D42" s="29">
        <f t="shared" si="1"/>
        <v>0</v>
      </c>
    </row>
    <row r="43" spans="1:4" ht="33" customHeight="1" x14ac:dyDescent="0.3">
      <c r="A43" s="30" t="e">
        <f>DEMANDA!A48</f>
        <v>#REF!</v>
      </c>
      <c r="B43" s="31" t="e">
        <f>DEMANDA!B48</f>
        <v>#REF!</v>
      </c>
      <c r="C43" s="34"/>
      <c r="D43" s="29">
        <f t="shared" si="1"/>
        <v>0</v>
      </c>
    </row>
    <row r="44" spans="1:4" ht="33" customHeight="1" x14ac:dyDescent="0.3">
      <c r="A44" s="30" t="e">
        <f>DEMANDA!A49</f>
        <v>#REF!</v>
      </c>
      <c r="B44" s="31" t="e">
        <f>DEMANDA!B49</f>
        <v>#REF!</v>
      </c>
      <c r="C44" s="34"/>
      <c r="D44" s="29">
        <f t="shared" si="1"/>
        <v>0</v>
      </c>
    </row>
    <row r="45" spans="1:4" ht="33" customHeight="1" x14ac:dyDescent="0.3">
      <c r="A45" s="30" t="e">
        <f>DEMANDA!A50</f>
        <v>#REF!</v>
      </c>
      <c r="B45" s="31" t="e">
        <f>DEMANDA!B50</f>
        <v>#REF!</v>
      </c>
      <c r="C45" s="34"/>
      <c r="D45" s="29">
        <f t="shared" si="1"/>
        <v>0</v>
      </c>
    </row>
    <row r="46" spans="1:4" ht="33" customHeight="1" x14ac:dyDescent="0.3">
      <c r="A46" s="30" t="e">
        <f>DEMANDA!A51</f>
        <v>#REF!</v>
      </c>
      <c r="B46" s="31" t="e">
        <f>DEMANDA!B51</f>
        <v>#REF!</v>
      </c>
      <c r="C46" s="34"/>
      <c r="D46" s="29">
        <f t="shared" si="1"/>
        <v>0</v>
      </c>
    </row>
    <row r="47" spans="1:4" ht="33" customHeight="1" x14ac:dyDescent="0.3">
      <c r="A47" s="30" t="e">
        <f>DEMANDA!A52</f>
        <v>#REF!</v>
      </c>
      <c r="B47" s="31" t="e">
        <f>DEMANDA!B52</f>
        <v>#REF!</v>
      </c>
      <c r="C47" s="34"/>
      <c r="D47" s="29">
        <f t="shared" si="1"/>
        <v>0</v>
      </c>
    </row>
    <row r="48" spans="1:4" ht="33" customHeight="1" x14ac:dyDescent="0.3">
      <c r="A48" s="30" t="e">
        <f>DEMANDA!A53</f>
        <v>#REF!</v>
      </c>
      <c r="B48" s="31" t="e">
        <f>DEMANDA!B53</f>
        <v>#REF!</v>
      </c>
      <c r="C48" s="34"/>
      <c r="D48" s="29">
        <f t="shared" si="1"/>
        <v>0</v>
      </c>
    </row>
    <row r="49" spans="1:4" ht="33" customHeight="1" x14ac:dyDescent="0.3">
      <c r="A49" s="30" t="e">
        <f>DEMANDA!A54</f>
        <v>#REF!</v>
      </c>
      <c r="B49" s="31" t="e">
        <f>DEMANDA!B54</f>
        <v>#REF!</v>
      </c>
      <c r="C49" s="34"/>
      <c r="D49" s="29">
        <f t="shared" si="1"/>
        <v>0</v>
      </c>
    </row>
    <row r="50" spans="1:4" ht="33" customHeight="1" x14ac:dyDescent="0.3">
      <c r="A50" s="30" t="e">
        <f>DEMANDA!A55</f>
        <v>#REF!</v>
      </c>
      <c r="B50" s="31" t="e">
        <f>DEMANDA!B55</f>
        <v>#REF!</v>
      </c>
      <c r="C50" s="34"/>
      <c r="D50" s="29">
        <f t="shared" si="1"/>
        <v>0</v>
      </c>
    </row>
    <row r="51" spans="1:4" ht="33" customHeight="1" x14ac:dyDescent="0.3">
      <c r="A51" s="30" t="e">
        <f>DEMANDA!A56</f>
        <v>#REF!</v>
      </c>
      <c r="B51" s="31" t="e">
        <f>DEMANDA!B56</f>
        <v>#REF!</v>
      </c>
      <c r="C51" s="34"/>
      <c r="D51" s="29">
        <f t="shared" si="1"/>
        <v>0</v>
      </c>
    </row>
    <row r="52" spans="1:4" ht="33" customHeight="1" x14ac:dyDescent="0.3">
      <c r="A52" s="30" t="e">
        <f>DEMANDA!A57</f>
        <v>#REF!</v>
      </c>
      <c r="B52" s="31" t="e">
        <f>DEMANDA!B57</f>
        <v>#REF!</v>
      </c>
      <c r="C52" s="34"/>
      <c r="D52" s="29">
        <f t="shared" si="1"/>
        <v>0</v>
      </c>
    </row>
    <row r="53" spans="1:4" ht="33" customHeight="1" x14ac:dyDescent="0.3">
      <c r="A53" s="30" t="e">
        <f>DEMANDA!A58</f>
        <v>#REF!</v>
      </c>
      <c r="B53" s="31" t="e">
        <f>DEMANDA!B58</f>
        <v>#REF!</v>
      </c>
      <c r="C53" s="34"/>
      <c r="D53" s="29">
        <f t="shared" si="1"/>
        <v>0</v>
      </c>
    </row>
    <row r="54" spans="1:4" ht="33" customHeight="1" x14ac:dyDescent="0.3">
      <c r="A54" s="30" t="e">
        <f>DEMANDA!A59</f>
        <v>#REF!</v>
      </c>
      <c r="B54" s="31" t="e">
        <f>DEMANDA!B59</f>
        <v>#REF!</v>
      </c>
      <c r="C54" s="34"/>
      <c r="D54" s="29">
        <f t="shared" si="1"/>
        <v>0</v>
      </c>
    </row>
    <row r="55" spans="1:4" ht="33" customHeight="1" x14ac:dyDescent="0.3">
      <c r="A55" s="30" t="e">
        <f>DEMANDA!A60</f>
        <v>#REF!</v>
      </c>
      <c r="B55" s="31" t="e">
        <f>DEMANDA!B60</f>
        <v>#REF!</v>
      </c>
      <c r="C55" s="34"/>
      <c r="D55" s="29">
        <f t="shared" si="1"/>
        <v>0</v>
      </c>
    </row>
    <row r="56" spans="1:4" ht="33" customHeight="1" x14ac:dyDescent="0.3">
      <c r="A56" s="30" t="e">
        <f>DEMANDA!A61</f>
        <v>#REF!</v>
      </c>
      <c r="B56" s="31" t="e">
        <f>DEMANDA!B61</f>
        <v>#REF!</v>
      </c>
      <c r="C56" s="34"/>
      <c r="D56" s="29">
        <f t="shared" si="1"/>
        <v>0</v>
      </c>
    </row>
    <row r="57" spans="1:4" ht="33" customHeight="1" x14ac:dyDescent="0.3">
      <c r="A57" s="30" t="e">
        <f>DEMANDA!A62</f>
        <v>#REF!</v>
      </c>
      <c r="B57" s="31" t="e">
        <f>DEMANDA!B62</f>
        <v>#REF!</v>
      </c>
      <c r="C57" s="34"/>
      <c r="D57" s="29">
        <f t="shared" si="1"/>
        <v>0</v>
      </c>
    </row>
    <row r="58" spans="1:4" ht="33" customHeight="1" x14ac:dyDescent="0.3">
      <c r="A58" s="30" t="e">
        <f>DEMANDA!A63</f>
        <v>#REF!</v>
      </c>
      <c r="B58" s="31" t="e">
        <f>DEMANDA!B63</f>
        <v>#REF!</v>
      </c>
      <c r="C58" s="34"/>
      <c r="D58" s="29">
        <f t="shared" si="1"/>
        <v>0</v>
      </c>
    </row>
    <row r="59" spans="1:4" ht="33" customHeight="1" x14ac:dyDescent="0.3">
      <c r="A59" s="30" t="e">
        <f>DEMANDA!A64</f>
        <v>#REF!</v>
      </c>
      <c r="B59" s="31" t="e">
        <f>DEMANDA!B64</f>
        <v>#REF!</v>
      </c>
      <c r="C59" s="34"/>
      <c r="D59" s="29">
        <f t="shared" si="1"/>
        <v>0</v>
      </c>
    </row>
    <row r="60" spans="1:4" ht="33" customHeight="1" x14ac:dyDescent="0.3">
      <c r="A60" s="30" t="e">
        <f>DEMANDA!A65</f>
        <v>#REF!</v>
      </c>
      <c r="B60" s="31" t="e">
        <f>DEMANDA!B65</f>
        <v>#REF!</v>
      </c>
      <c r="C60" s="34"/>
      <c r="D60" s="29">
        <f t="shared" si="1"/>
        <v>0</v>
      </c>
    </row>
    <row r="61" spans="1:4" ht="33" customHeight="1" x14ac:dyDescent="0.3">
      <c r="A61" s="30" t="e">
        <f>DEMANDA!A66</f>
        <v>#REF!</v>
      </c>
      <c r="B61" s="31" t="e">
        <f>DEMANDA!B66</f>
        <v>#REF!</v>
      </c>
      <c r="C61" s="34"/>
      <c r="D61" s="29">
        <f t="shared" si="1"/>
        <v>0</v>
      </c>
    </row>
    <row r="62" spans="1:4" ht="33" customHeight="1" x14ac:dyDescent="0.3">
      <c r="A62" s="30" t="e">
        <f>DEMANDA!A67</f>
        <v>#REF!</v>
      </c>
      <c r="B62" s="31" t="e">
        <f>DEMANDA!B67</f>
        <v>#REF!</v>
      </c>
      <c r="C62" s="34"/>
      <c r="D62" s="29">
        <f t="shared" si="1"/>
        <v>0</v>
      </c>
    </row>
    <row r="63" spans="1:4" ht="33" customHeight="1" x14ac:dyDescent="0.3">
      <c r="A63" s="30" t="e">
        <f>DEMANDA!A68</f>
        <v>#REF!</v>
      </c>
      <c r="B63" s="31" t="e">
        <f>DEMANDA!B68</f>
        <v>#REF!</v>
      </c>
      <c r="C63" s="34"/>
      <c r="D63" s="29">
        <f t="shared" si="1"/>
        <v>0</v>
      </c>
    </row>
    <row r="64" spans="1:4" ht="33" customHeight="1" x14ac:dyDescent="0.3">
      <c r="A64" s="30" t="e">
        <f>DEMANDA!A69</f>
        <v>#REF!</v>
      </c>
      <c r="B64" s="31" t="e">
        <f>DEMANDA!B69</f>
        <v>#REF!</v>
      </c>
      <c r="C64" s="34"/>
      <c r="D64" s="29">
        <f t="shared" si="1"/>
        <v>0</v>
      </c>
    </row>
    <row r="65" spans="1:4" ht="33" customHeight="1" x14ac:dyDescent="0.3">
      <c r="A65" s="30" t="e">
        <f>DEMANDA!A70</f>
        <v>#REF!</v>
      </c>
      <c r="B65" s="31" t="e">
        <f>DEMANDA!B70</f>
        <v>#REF!</v>
      </c>
      <c r="C65" s="34"/>
      <c r="D65" s="29">
        <f t="shared" si="1"/>
        <v>0</v>
      </c>
    </row>
    <row r="66" spans="1:4" ht="33" customHeight="1" x14ac:dyDescent="0.3">
      <c r="A66" s="30" t="e">
        <f>DEMANDA!A71</f>
        <v>#REF!</v>
      </c>
      <c r="B66" s="31" t="e">
        <f>DEMANDA!B71</f>
        <v>#REF!</v>
      </c>
      <c r="C66" s="34"/>
      <c r="D66" s="29">
        <f t="shared" si="1"/>
        <v>0</v>
      </c>
    </row>
    <row r="67" spans="1:4" ht="33" customHeight="1" x14ac:dyDescent="0.3">
      <c r="A67" s="30" t="e">
        <f>DEMANDA!A72</f>
        <v>#REF!</v>
      </c>
      <c r="B67" s="31" t="e">
        <f>DEMANDA!B72</f>
        <v>#REF!</v>
      </c>
      <c r="C67" s="34"/>
      <c r="D67" s="29">
        <f t="shared" si="1"/>
        <v>0</v>
      </c>
    </row>
    <row r="68" spans="1:4" ht="33" customHeight="1" x14ac:dyDescent="0.3">
      <c r="A68" s="30" t="e">
        <f>DEMANDA!A73</f>
        <v>#REF!</v>
      </c>
      <c r="B68" s="31" t="e">
        <f>DEMANDA!B73</f>
        <v>#REF!</v>
      </c>
      <c r="C68" s="34"/>
      <c r="D68" s="29">
        <f t="shared" si="1"/>
        <v>0</v>
      </c>
    </row>
    <row r="69" spans="1:4" ht="33" customHeight="1" x14ac:dyDescent="0.3">
      <c r="A69" s="30" t="e">
        <f>DEMANDA!A74</f>
        <v>#REF!</v>
      </c>
      <c r="B69" s="31" t="e">
        <f>DEMANDA!B74</f>
        <v>#REF!</v>
      </c>
      <c r="C69" s="34"/>
      <c r="D69" s="29">
        <f t="shared" si="1"/>
        <v>0</v>
      </c>
    </row>
    <row r="70" spans="1:4" ht="33" customHeight="1" x14ac:dyDescent="0.3">
      <c r="A70" s="30" t="e">
        <f>DEMANDA!A75</f>
        <v>#REF!</v>
      </c>
      <c r="B70" s="31" t="e">
        <f>DEMANDA!B75</f>
        <v>#REF!</v>
      </c>
      <c r="C70" s="34"/>
      <c r="D70" s="29">
        <f t="shared" si="1"/>
        <v>0</v>
      </c>
    </row>
    <row r="71" spans="1:4" ht="33" customHeight="1" x14ac:dyDescent="0.3">
      <c r="A71" s="30" t="e">
        <f>DEMANDA!A76</f>
        <v>#REF!</v>
      </c>
      <c r="B71" s="31" t="e">
        <f>DEMANDA!B76</f>
        <v>#REF!</v>
      </c>
      <c r="C71" s="34"/>
      <c r="D71" s="29">
        <f t="shared" si="1"/>
        <v>0</v>
      </c>
    </row>
    <row r="72" spans="1:4" ht="33" customHeight="1" x14ac:dyDescent="0.3">
      <c r="A72" s="30" t="e">
        <f>DEMANDA!A77</f>
        <v>#REF!</v>
      </c>
      <c r="B72" s="31" t="e">
        <f>DEMANDA!B77</f>
        <v>#REF!</v>
      </c>
      <c r="C72" s="34"/>
      <c r="D72" s="29">
        <f t="shared" si="1"/>
        <v>0</v>
      </c>
    </row>
    <row r="73" spans="1:4" ht="33" customHeight="1" x14ac:dyDescent="0.3">
      <c r="A73" s="30" t="e">
        <f>DEMANDA!A78</f>
        <v>#REF!</v>
      </c>
      <c r="B73" s="31" t="e">
        <f>DEMANDA!B78</f>
        <v>#REF!</v>
      </c>
      <c r="C73" s="34"/>
      <c r="D73" s="29">
        <f t="shared" si="1"/>
        <v>0</v>
      </c>
    </row>
    <row r="74" spans="1:4" ht="33" customHeight="1" x14ac:dyDescent="0.3">
      <c r="A74" s="30" t="e">
        <f>DEMANDA!A79</f>
        <v>#REF!</v>
      </c>
      <c r="B74" s="31" t="e">
        <f>DEMANDA!B79</f>
        <v>#REF!</v>
      </c>
      <c r="C74" s="34"/>
      <c r="D74" s="29">
        <f t="shared" si="1"/>
        <v>0</v>
      </c>
    </row>
    <row r="75" spans="1:4" ht="33" customHeight="1" x14ac:dyDescent="0.3">
      <c r="A75" s="30" t="e">
        <f>DEMANDA!A80</f>
        <v>#REF!</v>
      </c>
      <c r="B75" s="31" t="e">
        <f>DEMANDA!B80</f>
        <v>#REF!</v>
      </c>
      <c r="C75" s="34"/>
      <c r="D75" s="29">
        <f t="shared" si="1"/>
        <v>0</v>
      </c>
    </row>
    <row r="76" spans="1:4" ht="33" customHeight="1" x14ac:dyDescent="0.3">
      <c r="A76" s="30" t="e">
        <f>DEMANDA!A81</f>
        <v>#REF!</v>
      </c>
      <c r="B76" s="31" t="e">
        <f>DEMANDA!B81</f>
        <v>#REF!</v>
      </c>
      <c r="C76" s="34"/>
      <c r="D76" s="29">
        <f t="shared" si="1"/>
        <v>0</v>
      </c>
    </row>
    <row r="77" spans="1:4" ht="33" customHeight="1" x14ac:dyDescent="0.3">
      <c r="A77" s="30" t="e">
        <f>DEMANDA!A82</f>
        <v>#REF!</v>
      </c>
      <c r="B77" s="31" t="e">
        <f>DEMANDA!B82</f>
        <v>#REF!</v>
      </c>
      <c r="C77" s="34"/>
      <c r="D77" s="29">
        <f t="shared" si="1"/>
        <v>0</v>
      </c>
    </row>
    <row r="78" spans="1:4" ht="33" customHeight="1" x14ac:dyDescent="0.3">
      <c r="A78" s="30" t="e">
        <f>DEMANDA!A83</f>
        <v>#REF!</v>
      </c>
      <c r="B78" s="31" t="e">
        <f>DEMANDA!B83</f>
        <v>#REF!</v>
      </c>
      <c r="C78" s="34"/>
      <c r="D78" s="29">
        <f t="shared" si="1"/>
        <v>0</v>
      </c>
    </row>
    <row r="79" spans="1:4" ht="33" customHeight="1" x14ac:dyDescent="0.3">
      <c r="A79" s="30" t="e">
        <f>DEMANDA!A84</f>
        <v>#REF!</v>
      </c>
      <c r="B79" s="31" t="e">
        <f>DEMANDA!B84</f>
        <v>#REF!</v>
      </c>
      <c r="C79" s="34"/>
      <c r="D79" s="29">
        <f t="shared" si="1"/>
        <v>0</v>
      </c>
    </row>
    <row r="80" spans="1:4" ht="33" customHeight="1" x14ac:dyDescent="0.3">
      <c r="A80" s="30" t="e">
        <f>DEMANDA!A85</f>
        <v>#REF!</v>
      </c>
      <c r="B80" s="31" t="e">
        <f>DEMANDA!B85</f>
        <v>#REF!</v>
      </c>
      <c r="C80" s="34"/>
      <c r="D80" s="29">
        <f t="shared" si="1"/>
        <v>0</v>
      </c>
    </row>
    <row r="81" spans="1:4" ht="33" customHeight="1" x14ac:dyDescent="0.3">
      <c r="A81" s="30" t="e">
        <f>DEMANDA!A86</f>
        <v>#REF!</v>
      </c>
      <c r="B81" s="31" t="e">
        <f>DEMANDA!B86</f>
        <v>#REF!</v>
      </c>
      <c r="C81" s="34"/>
      <c r="D81" s="29">
        <f t="shared" si="1"/>
        <v>0</v>
      </c>
    </row>
    <row r="82" spans="1:4" ht="33" customHeight="1" x14ac:dyDescent="0.3">
      <c r="A82" s="30" t="e">
        <f>DEMANDA!A87</f>
        <v>#REF!</v>
      </c>
      <c r="B82" s="31" t="e">
        <f>DEMANDA!B87</f>
        <v>#REF!</v>
      </c>
      <c r="C82" s="34"/>
      <c r="D82" s="29">
        <f t="shared" si="1"/>
        <v>0</v>
      </c>
    </row>
    <row r="83" spans="1:4" ht="33" customHeight="1" x14ac:dyDescent="0.3">
      <c r="A83" s="30" t="e">
        <f>DEMANDA!A88</f>
        <v>#REF!</v>
      </c>
      <c r="B83" s="31" t="e">
        <f>DEMANDA!B88</f>
        <v>#REF!</v>
      </c>
      <c r="C83" s="34"/>
      <c r="D83" s="29">
        <f t="shared" si="1"/>
        <v>0</v>
      </c>
    </row>
    <row r="84" spans="1:4" ht="33" customHeight="1" x14ac:dyDescent="0.3">
      <c r="A84" s="30" t="e">
        <f>DEMANDA!A89</f>
        <v>#REF!</v>
      </c>
      <c r="B84" s="31" t="e">
        <f>DEMANDA!B89</f>
        <v>#REF!</v>
      </c>
      <c r="C84" s="34"/>
      <c r="D84" s="29">
        <f t="shared" si="1"/>
        <v>0</v>
      </c>
    </row>
    <row r="85" spans="1:4" ht="33" customHeight="1" x14ac:dyDescent="0.3">
      <c r="A85" s="30" t="e">
        <f>DEMANDA!A90</f>
        <v>#REF!</v>
      </c>
      <c r="B85" s="31" t="e">
        <f>DEMANDA!B90</f>
        <v>#REF!</v>
      </c>
      <c r="C85" s="34"/>
      <c r="D85" s="29">
        <f t="shared" si="1"/>
        <v>0</v>
      </c>
    </row>
    <row r="86" spans="1:4" ht="33" customHeight="1" x14ac:dyDescent="0.3">
      <c r="A86" s="30" t="e">
        <f>DEMANDA!A91</f>
        <v>#REF!</v>
      </c>
      <c r="B86" s="31" t="e">
        <f>DEMANDA!B91</f>
        <v>#REF!</v>
      </c>
      <c r="C86" s="34"/>
      <c r="D86" s="29">
        <f t="shared" si="1"/>
        <v>0</v>
      </c>
    </row>
    <row r="87" spans="1:4" ht="33" customHeight="1" x14ac:dyDescent="0.3">
      <c r="A87" s="30" t="e">
        <f>DEMANDA!A92</f>
        <v>#REF!</v>
      </c>
      <c r="B87" s="31" t="e">
        <f>DEMANDA!B92</f>
        <v>#REF!</v>
      </c>
      <c r="C87" s="34"/>
      <c r="D87" s="29">
        <f t="shared" si="1"/>
        <v>0</v>
      </c>
    </row>
    <row r="88" spans="1:4" ht="33" customHeight="1" x14ac:dyDescent="0.3">
      <c r="A88" s="30" t="e">
        <f>DEMANDA!A93</f>
        <v>#REF!</v>
      </c>
      <c r="B88" s="31" t="e">
        <f>DEMANDA!B93</f>
        <v>#REF!</v>
      </c>
      <c r="C88" s="34"/>
      <c r="D88" s="29">
        <f t="shared" ref="D88:D151" si="2">IF(C88="No se completa totalmente en línea.",20,0)</f>
        <v>0</v>
      </c>
    </row>
    <row r="89" spans="1:4" ht="33" customHeight="1" x14ac:dyDescent="0.3">
      <c r="A89" s="30" t="e">
        <f>DEMANDA!A94</f>
        <v>#REF!</v>
      </c>
      <c r="B89" s="31" t="e">
        <f>DEMANDA!B94</f>
        <v>#REF!</v>
      </c>
      <c r="C89" s="34"/>
      <c r="D89" s="29">
        <f t="shared" si="2"/>
        <v>0</v>
      </c>
    </row>
    <row r="90" spans="1:4" ht="33" customHeight="1" x14ac:dyDescent="0.3">
      <c r="A90" s="30" t="e">
        <f>DEMANDA!A95</f>
        <v>#REF!</v>
      </c>
      <c r="B90" s="31" t="e">
        <f>DEMANDA!B95</f>
        <v>#REF!</v>
      </c>
      <c r="C90" s="34"/>
      <c r="D90" s="29">
        <f t="shared" si="2"/>
        <v>0</v>
      </c>
    </row>
    <row r="91" spans="1:4" ht="33" customHeight="1" x14ac:dyDescent="0.3">
      <c r="A91" s="30" t="e">
        <f>DEMANDA!A96</f>
        <v>#REF!</v>
      </c>
      <c r="B91" s="31" t="e">
        <f>DEMANDA!B96</f>
        <v>#REF!</v>
      </c>
      <c r="C91" s="34"/>
      <c r="D91" s="29">
        <f t="shared" si="2"/>
        <v>0</v>
      </c>
    </row>
    <row r="92" spans="1:4" ht="33" customHeight="1" x14ac:dyDescent="0.3">
      <c r="A92" s="30" t="e">
        <f>DEMANDA!A97</f>
        <v>#REF!</v>
      </c>
      <c r="B92" s="31" t="e">
        <f>DEMANDA!B97</f>
        <v>#REF!</v>
      </c>
      <c r="C92" s="34"/>
      <c r="D92" s="29">
        <f t="shared" si="2"/>
        <v>0</v>
      </c>
    </row>
    <row r="93" spans="1:4" ht="33" customHeight="1" x14ac:dyDescent="0.3">
      <c r="A93" s="30" t="e">
        <f>DEMANDA!A98</f>
        <v>#REF!</v>
      </c>
      <c r="B93" s="31" t="e">
        <f>DEMANDA!B98</f>
        <v>#REF!</v>
      </c>
      <c r="C93" s="34"/>
      <c r="D93" s="29">
        <f t="shared" si="2"/>
        <v>0</v>
      </c>
    </row>
    <row r="94" spans="1:4" ht="33" customHeight="1" x14ac:dyDescent="0.3">
      <c r="A94" s="30" t="e">
        <f>DEMANDA!A99</f>
        <v>#REF!</v>
      </c>
      <c r="B94" s="31" t="e">
        <f>DEMANDA!B99</f>
        <v>#REF!</v>
      </c>
      <c r="C94" s="34"/>
      <c r="D94" s="29">
        <f t="shared" si="2"/>
        <v>0</v>
      </c>
    </row>
    <row r="95" spans="1:4" ht="33" customHeight="1" x14ac:dyDescent="0.3">
      <c r="A95" s="30" t="e">
        <f>DEMANDA!A100</f>
        <v>#REF!</v>
      </c>
      <c r="B95" s="31" t="e">
        <f>DEMANDA!B100</f>
        <v>#REF!</v>
      </c>
      <c r="C95" s="34"/>
      <c r="D95" s="29">
        <f t="shared" si="2"/>
        <v>0</v>
      </c>
    </row>
    <row r="96" spans="1:4" ht="33" customHeight="1" x14ac:dyDescent="0.3">
      <c r="A96" s="30" t="e">
        <f>DEMANDA!A101</f>
        <v>#REF!</v>
      </c>
      <c r="B96" s="31" t="e">
        <f>DEMANDA!B101</f>
        <v>#REF!</v>
      </c>
      <c r="C96" s="34"/>
      <c r="D96" s="29">
        <f t="shared" si="2"/>
        <v>0</v>
      </c>
    </row>
    <row r="97" spans="1:4" ht="33" customHeight="1" x14ac:dyDescent="0.3">
      <c r="A97" s="30" t="e">
        <f>DEMANDA!A102</f>
        <v>#REF!</v>
      </c>
      <c r="B97" s="31" t="e">
        <f>DEMANDA!B102</f>
        <v>#REF!</v>
      </c>
      <c r="C97" s="34"/>
      <c r="D97" s="29">
        <f t="shared" si="2"/>
        <v>0</v>
      </c>
    </row>
    <row r="98" spans="1:4" ht="33" customHeight="1" x14ac:dyDescent="0.3">
      <c r="A98" s="30" t="e">
        <f>DEMANDA!A103</f>
        <v>#REF!</v>
      </c>
      <c r="B98" s="31" t="e">
        <f>DEMANDA!B103</f>
        <v>#REF!</v>
      </c>
      <c r="C98" s="34"/>
      <c r="D98" s="29">
        <f t="shared" si="2"/>
        <v>0</v>
      </c>
    </row>
    <row r="99" spans="1:4" ht="33" customHeight="1" x14ac:dyDescent="0.3">
      <c r="A99" s="30" t="e">
        <f>DEMANDA!A104</f>
        <v>#REF!</v>
      </c>
      <c r="B99" s="31" t="e">
        <f>DEMANDA!B104</f>
        <v>#REF!</v>
      </c>
      <c r="C99" s="34"/>
      <c r="D99" s="29">
        <f t="shared" si="2"/>
        <v>0</v>
      </c>
    </row>
    <row r="100" spans="1:4" ht="33" customHeight="1" x14ac:dyDescent="0.3">
      <c r="A100" s="30" t="e">
        <f>DEMANDA!A105</f>
        <v>#REF!</v>
      </c>
      <c r="B100" s="31" t="e">
        <f>DEMANDA!B105</f>
        <v>#REF!</v>
      </c>
      <c r="C100" s="34"/>
      <c r="D100" s="29">
        <f t="shared" si="2"/>
        <v>0</v>
      </c>
    </row>
    <row r="101" spans="1:4" ht="33" customHeight="1" x14ac:dyDescent="0.3">
      <c r="A101" s="30" t="e">
        <f>DEMANDA!A106</f>
        <v>#REF!</v>
      </c>
      <c r="B101" s="31" t="e">
        <f>DEMANDA!B106</f>
        <v>#REF!</v>
      </c>
      <c r="C101" s="34"/>
      <c r="D101" s="29">
        <f t="shared" si="2"/>
        <v>0</v>
      </c>
    </row>
    <row r="102" spans="1:4" ht="33" customHeight="1" x14ac:dyDescent="0.3">
      <c r="A102" s="30" t="e">
        <f>DEMANDA!A107</f>
        <v>#REF!</v>
      </c>
      <c r="B102" s="31" t="e">
        <f>DEMANDA!B107</f>
        <v>#REF!</v>
      </c>
      <c r="C102" s="34"/>
      <c r="D102" s="29">
        <f t="shared" si="2"/>
        <v>0</v>
      </c>
    </row>
    <row r="103" spans="1:4" ht="33" customHeight="1" x14ac:dyDescent="0.3">
      <c r="A103" s="30" t="e">
        <f>DEMANDA!A108</f>
        <v>#REF!</v>
      </c>
      <c r="B103" s="31" t="e">
        <f>DEMANDA!B108</f>
        <v>#REF!</v>
      </c>
      <c r="C103" s="34"/>
      <c r="D103" s="29">
        <f t="shared" si="2"/>
        <v>0</v>
      </c>
    </row>
    <row r="104" spans="1:4" ht="33" customHeight="1" x14ac:dyDescent="0.3">
      <c r="A104" s="30" t="e">
        <f>DEMANDA!A109</f>
        <v>#REF!</v>
      </c>
      <c r="B104" s="31" t="e">
        <f>DEMANDA!B109</f>
        <v>#REF!</v>
      </c>
      <c r="C104" s="34"/>
      <c r="D104" s="29">
        <f t="shared" si="2"/>
        <v>0</v>
      </c>
    </row>
    <row r="105" spans="1:4" ht="33" customHeight="1" x14ac:dyDescent="0.3">
      <c r="A105" s="30" t="e">
        <f>DEMANDA!A110</f>
        <v>#REF!</v>
      </c>
      <c r="B105" s="31" t="e">
        <f>DEMANDA!B110</f>
        <v>#REF!</v>
      </c>
      <c r="C105" s="34"/>
      <c r="D105" s="29">
        <f t="shared" si="2"/>
        <v>0</v>
      </c>
    </row>
    <row r="106" spans="1:4" ht="33" customHeight="1" x14ac:dyDescent="0.3">
      <c r="A106" s="30" t="e">
        <f>DEMANDA!A111</f>
        <v>#REF!</v>
      </c>
      <c r="B106" s="31" t="e">
        <f>DEMANDA!B111</f>
        <v>#REF!</v>
      </c>
      <c r="C106" s="34"/>
      <c r="D106" s="29">
        <f t="shared" si="2"/>
        <v>0</v>
      </c>
    </row>
    <row r="107" spans="1:4" ht="33" customHeight="1" x14ac:dyDescent="0.3">
      <c r="A107" s="30" t="e">
        <f>DEMANDA!A112</f>
        <v>#REF!</v>
      </c>
      <c r="B107" s="31" t="e">
        <f>DEMANDA!B112</f>
        <v>#REF!</v>
      </c>
      <c r="C107" s="34"/>
      <c r="D107" s="29">
        <f t="shared" si="2"/>
        <v>0</v>
      </c>
    </row>
    <row r="108" spans="1:4" ht="33" customHeight="1" x14ac:dyDescent="0.3">
      <c r="A108" s="30" t="e">
        <f>DEMANDA!A113</f>
        <v>#REF!</v>
      </c>
      <c r="B108" s="31" t="e">
        <f>DEMANDA!B113</f>
        <v>#REF!</v>
      </c>
      <c r="C108" s="34"/>
      <c r="D108" s="29">
        <f t="shared" si="2"/>
        <v>0</v>
      </c>
    </row>
    <row r="109" spans="1:4" ht="33" customHeight="1" x14ac:dyDescent="0.3">
      <c r="A109" s="30" t="e">
        <f>DEMANDA!A114</f>
        <v>#REF!</v>
      </c>
      <c r="B109" s="31" t="e">
        <f>DEMANDA!B114</f>
        <v>#REF!</v>
      </c>
      <c r="C109" s="34"/>
      <c r="D109" s="29">
        <f t="shared" si="2"/>
        <v>0</v>
      </c>
    </row>
    <row r="110" spans="1:4" ht="33" customHeight="1" x14ac:dyDescent="0.3">
      <c r="A110" s="30" t="e">
        <f>DEMANDA!A115</f>
        <v>#REF!</v>
      </c>
      <c r="B110" s="31" t="e">
        <f>DEMANDA!B115</f>
        <v>#REF!</v>
      </c>
      <c r="C110" s="34"/>
      <c r="D110" s="29">
        <f t="shared" si="2"/>
        <v>0</v>
      </c>
    </row>
    <row r="111" spans="1:4" ht="33" customHeight="1" x14ac:dyDescent="0.3">
      <c r="A111" s="30" t="e">
        <f>DEMANDA!A116</f>
        <v>#REF!</v>
      </c>
      <c r="B111" s="31" t="e">
        <f>DEMANDA!B116</f>
        <v>#REF!</v>
      </c>
      <c r="C111" s="34"/>
      <c r="D111" s="29">
        <f t="shared" si="2"/>
        <v>0</v>
      </c>
    </row>
    <row r="112" spans="1:4" ht="33" customHeight="1" x14ac:dyDescent="0.3">
      <c r="A112" s="30" t="e">
        <f>DEMANDA!A117</f>
        <v>#REF!</v>
      </c>
      <c r="B112" s="31" t="e">
        <f>DEMANDA!B117</f>
        <v>#REF!</v>
      </c>
      <c r="C112" s="34"/>
      <c r="D112" s="29">
        <f t="shared" si="2"/>
        <v>0</v>
      </c>
    </row>
    <row r="113" spans="1:4" ht="33" customHeight="1" x14ac:dyDescent="0.3">
      <c r="A113" s="30" t="e">
        <f>DEMANDA!A118</f>
        <v>#REF!</v>
      </c>
      <c r="B113" s="31" t="e">
        <f>DEMANDA!B118</f>
        <v>#REF!</v>
      </c>
      <c r="C113" s="34"/>
      <c r="D113" s="29">
        <f t="shared" si="2"/>
        <v>0</v>
      </c>
    </row>
    <row r="114" spans="1:4" ht="33" customHeight="1" x14ac:dyDescent="0.3">
      <c r="A114" s="30" t="e">
        <f>DEMANDA!A119</f>
        <v>#REF!</v>
      </c>
      <c r="B114" s="31" t="e">
        <f>DEMANDA!B119</f>
        <v>#REF!</v>
      </c>
      <c r="C114" s="34"/>
      <c r="D114" s="29">
        <f t="shared" si="2"/>
        <v>0</v>
      </c>
    </row>
    <row r="115" spans="1:4" ht="33" customHeight="1" x14ac:dyDescent="0.3">
      <c r="A115" s="30" t="e">
        <f>DEMANDA!A120</f>
        <v>#REF!</v>
      </c>
      <c r="B115" s="31" t="e">
        <f>DEMANDA!B120</f>
        <v>#REF!</v>
      </c>
      <c r="C115" s="34"/>
      <c r="D115" s="29">
        <f t="shared" si="2"/>
        <v>0</v>
      </c>
    </row>
    <row r="116" spans="1:4" ht="33" customHeight="1" x14ac:dyDescent="0.3">
      <c r="A116" s="30" t="e">
        <f>DEMANDA!A121</f>
        <v>#REF!</v>
      </c>
      <c r="B116" s="31" t="e">
        <f>DEMANDA!B121</f>
        <v>#REF!</v>
      </c>
      <c r="C116" s="34"/>
      <c r="D116" s="29">
        <f t="shared" si="2"/>
        <v>0</v>
      </c>
    </row>
    <row r="117" spans="1:4" ht="33" customHeight="1" x14ac:dyDescent="0.3">
      <c r="A117" s="30" t="e">
        <f>DEMANDA!A122</f>
        <v>#REF!</v>
      </c>
      <c r="B117" s="31" t="e">
        <f>DEMANDA!B122</f>
        <v>#REF!</v>
      </c>
      <c r="C117" s="34"/>
      <c r="D117" s="29">
        <f t="shared" si="2"/>
        <v>0</v>
      </c>
    </row>
    <row r="118" spans="1:4" ht="33" customHeight="1" x14ac:dyDescent="0.3">
      <c r="A118" s="30" t="e">
        <f>DEMANDA!A123</f>
        <v>#REF!</v>
      </c>
      <c r="B118" s="31" t="e">
        <f>DEMANDA!B123</f>
        <v>#REF!</v>
      </c>
      <c r="C118" s="34"/>
      <c r="D118" s="29">
        <f t="shared" si="2"/>
        <v>0</v>
      </c>
    </row>
    <row r="119" spans="1:4" ht="33" customHeight="1" x14ac:dyDescent="0.3">
      <c r="A119" s="30" t="e">
        <f>DEMANDA!A124</f>
        <v>#REF!</v>
      </c>
      <c r="B119" s="31" t="e">
        <f>DEMANDA!B124</f>
        <v>#REF!</v>
      </c>
      <c r="C119" s="34"/>
      <c r="D119" s="29">
        <f t="shared" si="2"/>
        <v>0</v>
      </c>
    </row>
    <row r="120" spans="1:4" ht="33" customHeight="1" x14ac:dyDescent="0.3">
      <c r="A120" s="30" t="e">
        <f>DEMANDA!A125</f>
        <v>#REF!</v>
      </c>
      <c r="B120" s="31" t="e">
        <f>DEMANDA!B125</f>
        <v>#REF!</v>
      </c>
      <c r="C120" s="34"/>
      <c r="D120" s="29">
        <f t="shared" si="2"/>
        <v>0</v>
      </c>
    </row>
    <row r="121" spans="1:4" ht="33" customHeight="1" x14ac:dyDescent="0.3">
      <c r="A121" s="30" t="e">
        <f>DEMANDA!A126</f>
        <v>#REF!</v>
      </c>
      <c r="B121" s="31" t="e">
        <f>DEMANDA!B126</f>
        <v>#REF!</v>
      </c>
      <c r="C121" s="34"/>
      <c r="D121" s="29">
        <f t="shared" si="2"/>
        <v>0</v>
      </c>
    </row>
    <row r="122" spans="1:4" ht="33" customHeight="1" x14ac:dyDescent="0.3">
      <c r="A122" s="30" t="e">
        <f>DEMANDA!A127</f>
        <v>#REF!</v>
      </c>
      <c r="B122" s="31" t="e">
        <f>DEMANDA!B127</f>
        <v>#REF!</v>
      </c>
      <c r="C122" s="34"/>
      <c r="D122" s="29">
        <f t="shared" si="2"/>
        <v>0</v>
      </c>
    </row>
    <row r="123" spans="1:4" ht="33" customHeight="1" x14ac:dyDescent="0.3">
      <c r="A123" s="30" t="e">
        <f>DEMANDA!A128</f>
        <v>#REF!</v>
      </c>
      <c r="B123" s="31" t="e">
        <f>DEMANDA!B128</f>
        <v>#REF!</v>
      </c>
      <c r="C123" s="34"/>
      <c r="D123" s="29">
        <f t="shared" si="2"/>
        <v>0</v>
      </c>
    </row>
    <row r="124" spans="1:4" ht="33" customHeight="1" x14ac:dyDescent="0.3">
      <c r="A124" s="30" t="e">
        <f>DEMANDA!A129</f>
        <v>#REF!</v>
      </c>
      <c r="B124" s="31" t="e">
        <f>DEMANDA!B129</f>
        <v>#REF!</v>
      </c>
      <c r="C124" s="34"/>
      <c r="D124" s="29">
        <f t="shared" si="2"/>
        <v>0</v>
      </c>
    </row>
    <row r="125" spans="1:4" ht="33" customHeight="1" x14ac:dyDescent="0.3">
      <c r="A125" s="30" t="e">
        <f>DEMANDA!A130</f>
        <v>#REF!</v>
      </c>
      <c r="B125" s="31" t="e">
        <f>DEMANDA!B130</f>
        <v>#REF!</v>
      </c>
      <c r="C125" s="34"/>
      <c r="D125" s="29">
        <f t="shared" si="2"/>
        <v>0</v>
      </c>
    </row>
    <row r="126" spans="1:4" ht="33" customHeight="1" x14ac:dyDescent="0.3">
      <c r="A126" s="30" t="e">
        <f>DEMANDA!A131</f>
        <v>#REF!</v>
      </c>
      <c r="B126" s="31" t="e">
        <f>DEMANDA!B131</f>
        <v>#REF!</v>
      </c>
      <c r="C126" s="34"/>
      <c r="D126" s="29">
        <f t="shared" si="2"/>
        <v>0</v>
      </c>
    </row>
    <row r="127" spans="1:4" ht="33" customHeight="1" x14ac:dyDescent="0.3">
      <c r="A127" s="30" t="e">
        <f>DEMANDA!A132</f>
        <v>#REF!</v>
      </c>
      <c r="B127" s="31" t="e">
        <f>DEMANDA!B132</f>
        <v>#REF!</v>
      </c>
      <c r="C127" s="34"/>
      <c r="D127" s="29">
        <f t="shared" si="2"/>
        <v>0</v>
      </c>
    </row>
    <row r="128" spans="1:4" ht="33" customHeight="1" x14ac:dyDescent="0.3">
      <c r="A128" s="30" t="e">
        <f>DEMANDA!A133</f>
        <v>#REF!</v>
      </c>
      <c r="B128" s="31" t="e">
        <f>DEMANDA!B133</f>
        <v>#REF!</v>
      </c>
      <c r="C128" s="34"/>
      <c r="D128" s="29">
        <f t="shared" si="2"/>
        <v>0</v>
      </c>
    </row>
    <row r="129" spans="1:4" ht="33" customHeight="1" x14ac:dyDescent="0.3">
      <c r="A129" s="30" t="e">
        <f>DEMANDA!A134</f>
        <v>#REF!</v>
      </c>
      <c r="B129" s="31" t="e">
        <f>DEMANDA!B134</f>
        <v>#REF!</v>
      </c>
      <c r="C129" s="34"/>
      <c r="D129" s="29">
        <f t="shared" si="2"/>
        <v>0</v>
      </c>
    </row>
    <row r="130" spans="1:4" ht="33" customHeight="1" x14ac:dyDescent="0.3">
      <c r="A130" s="30" t="e">
        <f>DEMANDA!A135</f>
        <v>#REF!</v>
      </c>
      <c r="B130" s="31" t="e">
        <f>DEMANDA!B135</f>
        <v>#REF!</v>
      </c>
      <c r="C130" s="34"/>
      <c r="D130" s="29">
        <f t="shared" si="2"/>
        <v>0</v>
      </c>
    </row>
    <row r="131" spans="1:4" ht="33" customHeight="1" x14ac:dyDescent="0.3">
      <c r="A131" s="30" t="e">
        <f>DEMANDA!A136</f>
        <v>#REF!</v>
      </c>
      <c r="B131" s="31" t="e">
        <f>DEMANDA!B136</f>
        <v>#REF!</v>
      </c>
      <c r="C131" s="34"/>
      <c r="D131" s="29">
        <f t="shared" si="2"/>
        <v>0</v>
      </c>
    </row>
    <row r="132" spans="1:4" ht="33" customHeight="1" x14ac:dyDescent="0.3">
      <c r="A132" s="30" t="e">
        <f>DEMANDA!A137</f>
        <v>#REF!</v>
      </c>
      <c r="B132" s="31" t="e">
        <f>DEMANDA!B137</f>
        <v>#REF!</v>
      </c>
      <c r="C132" s="34"/>
      <c r="D132" s="29">
        <f t="shared" si="2"/>
        <v>0</v>
      </c>
    </row>
    <row r="133" spans="1:4" ht="33" customHeight="1" x14ac:dyDescent="0.3">
      <c r="A133" s="30" t="e">
        <f>DEMANDA!A138</f>
        <v>#REF!</v>
      </c>
      <c r="B133" s="31" t="e">
        <f>DEMANDA!B138</f>
        <v>#REF!</v>
      </c>
      <c r="C133" s="34"/>
      <c r="D133" s="29">
        <f t="shared" si="2"/>
        <v>0</v>
      </c>
    </row>
    <row r="134" spans="1:4" ht="33" customHeight="1" x14ac:dyDescent="0.3">
      <c r="A134" s="30" t="e">
        <f>DEMANDA!A139</f>
        <v>#REF!</v>
      </c>
      <c r="B134" s="31" t="e">
        <f>DEMANDA!B139</f>
        <v>#REF!</v>
      </c>
      <c r="C134" s="34"/>
      <c r="D134" s="29">
        <f t="shared" si="2"/>
        <v>0</v>
      </c>
    </row>
    <row r="135" spans="1:4" ht="33" customHeight="1" x14ac:dyDescent="0.3">
      <c r="A135" s="30" t="e">
        <f>DEMANDA!A140</f>
        <v>#REF!</v>
      </c>
      <c r="B135" s="31" t="e">
        <f>DEMANDA!B140</f>
        <v>#REF!</v>
      </c>
      <c r="C135" s="34"/>
      <c r="D135" s="29">
        <f t="shared" si="2"/>
        <v>0</v>
      </c>
    </row>
    <row r="136" spans="1:4" ht="33" customHeight="1" x14ac:dyDescent="0.3">
      <c r="A136" s="30" t="e">
        <f>DEMANDA!A141</f>
        <v>#REF!</v>
      </c>
      <c r="B136" s="31" t="e">
        <f>DEMANDA!B141</f>
        <v>#REF!</v>
      </c>
      <c r="C136" s="34"/>
      <c r="D136" s="29">
        <f t="shared" si="2"/>
        <v>0</v>
      </c>
    </row>
    <row r="137" spans="1:4" ht="33" customHeight="1" x14ac:dyDescent="0.3">
      <c r="A137" s="30" t="e">
        <f>DEMANDA!A142</f>
        <v>#REF!</v>
      </c>
      <c r="B137" s="31" t="e">
        <f>DEMANDA!B142</f>
        <v>#REF!</v>
      </c>
      <c r="C137" s="34"/>
      <c r="D137" s="29">
        <f t="shared" si="2"/>
        <v>0</v>
      </c>
    </row>
    <row r="138" spans="1:4" ht="33" customHeight="1" x14ac:dyDescent="0.3">
      <c r="A138" s="30" t="e">
        <f>DEMANDA!A143</f>
        <v>#REF!</v>
      </c>
      <c r="B138" s="31" t="e">
        <f>DEMANDA!B143</f>
        <v>#REF!</v>
      </c>
      <c r="C138" s="34"/>
      <c r="D138" s="29">
        <f t="shared" si="2"/>
        <v>0</v>
      </c>
    </row>
    <row r="139" spans="1:4" ht="33" customHeight="1" x14ac:dyDescent="0.3">
      <c r="A139" s="30" t="e">
        <f>DEMANDA!A144</f>
        <v>#REF!</v>
      </c>
      <c r="B139" s="31" t="e">
        <f>DEMANDA!B144</f>
        <v>#REF!</v>
      </c>
      <c r="C139" s="34"/>
      <c r="D139" s="29">
        <f t="shared" si="2"/>
        <v>0</v>
      </c>
    </row>
    <row r="140" spans="1:4" ht="33" customHeight="1" x14ac:dyDescent="0.3">
      <c r="A140" s="30" t="e">
        <f>DEMANDA!A145</f>
        <v>#REF!</v>
      </c>
      <c r="B140" s="31" t="e">
        <f>DEMANDA!B145</f>
        <v>#REF!</v>
      </c>
      <c r="C140" s="34"/>
      <c r="D140" s="29">
        <f t="shared" si="2"/>
        <v>0</v>
      </c>
    </row>
    <row r="141" spans="1:4" ht="33" customHeight="1" x14ac:dyDescent="0.3">
      <c r="A141" s="30" t="e">
        <f>DEMANDA!A146</f>
        <v>#REF!</v>
      </c>
      <c r="B141" s="31" t="e">
        <f>DEMANDA!B146</f>
        <v>#REF!</v>
      </c>
      <c r="C141" s="34"/>
      <c r="D141" s="29">
        <f t="shared" si="2"/>
        <v>0</v>
      </c>
    </row>
    <row r="142" spans="1:4" ht="33" customHeight="1" x14ac:dyDescent="0.3">
      <c r="A142" s="30" t="e">
        <f>DEMANDA!A147</f>
        <v>#REF!</v>
      </c>
      <c r="B142" s="31" t="e">
        <f>DEMANDA!B147</f>
        <v>#REF!</v>
      </c>
      <c r="C142" s="34"/>
      <c r="D142" s="29">
        <f t="shared" si="2"/>
        <v>0</v>
      </c>
    </row>
    <row r="143" spans="1:4" ht="33" customHeight="1" x14ac:dyDescent="0.3">
      <c r="A143" s="30" t="e">
        <f>DEMANDA!A148</f>
        <v>#REF!</v>
      </c>
      <c r="B143" s="31" t="e">
        <f>DEMANDA!B148</f>
        <v>#REF!</v>
      </c>
      <c r="C143" s="34"/>
      <c r="D143" s="29">
        <f t="shared" si="2"/>
        <v>0</v>
      </c>
    </row>
    <row r="144" spans="1:4" ht="33" customHeight="1" x14ac:dyDescent="0.3">
      <c r="A144" s="30" t="e">
        <f>DEMANDA!A149</f>
        <v>#REF!</v>
      </c>
      <c r="B144" s="31" t="e">
        <f>DEMANDA!B149</f>
        <v>#REF!</v>
      </c>
      <c r="C144" s="34"/>
      <c r="D144" s="29">
        <f t="shared" si="2"/>
        <v>0</v>
      </c>
    </row>
    <row r="145" spans="1:4" ht="33" customHeight="1" x14ac:dyDescent="0.3">
      <c r="A145" s="30" t="e">
        <f>DEMANDA!A150</f>
        <v>#REF!</v>
      </c>
      <c r="B145" s="31" t="e">
        <f>DEMANDA!B150</f>
        <v>#REF!</v>
      </c>
      <c r="C145" s="34"/>
      <c r="D145" s="29">
        <f t="shared" si="2"/>
        <v>0</v>
      </c>
    </row>
    <row r="146" spans="1:4" ht="33" customHeight="1" x14ac:dyDescent="0.3">
      <c r="A146" s="30" t="e">
        <f>DEMANDA!A151</f>
        <v>#REF!</v>
      </c>
      <c r="B146" s="31" t="e">
        <f>DEMANDA!B151</f>
        <v>#REF!</v>
      </c>
      <c r="C146" s="34"/>
      <c r="D146" s="29">
        <f t="shared" si="2"/>
        <v>0</v>
      </c>
    </row>
    <row r="147" spans="1:4" ht="33" customHeight="1" x14ac:dyDescent="0.3">
      <c r="A147" s="30" t="e">
        <f>DEMANDA!A152</f>
        <v>#REF!</v>
      </c>
      <c r="B147" s="31" t="e">
        <f>DEMANDA!B152</f>
        <v>#REF!</v>
      </c>
      <c r="C147" s="34"/>
      <c r="D147" s="29">
        <f t="shared" si="2"/>
        <v>0</v>
      </c>
    </row>
    <row r="148" spans="1:4" ht="33" customHeight="1" x14ac:dyDescent="0.3">
      <c r="A148" s="30" t="e">
        <f>DEMANDA!A153</f>
        <v>#REF!</v>
      </c>
      <c r="B148" s="31" t="e">
        <f>DEMANDA!B153</f>
        <v>#REF!</v>
      </c>
      <c r="C148" s="34"/>
      <c r="D148" s="29">
        <f t="shared" si="2"/>
        <v>0</v>
      </c>
    </row>
    <row r="149" spans="1:4" ht="33" customHeight="1" x14ac:dyDescent="0.3">
      <c r="A149" s="30" t="e">
        <f>DEMANDA!A154</f>
        <v>#REF!</v>
      </c>
      <c r="B149" s="31" t="e">
        <f>DEMANDA!B154</f>
        <v>#REF!</v>
      </c>
      <c r="C149" s="34"/>
      <c r="D149" s="29">
        <f t="shared" si="2"/>
        <v>0</v>
      </c>
    </row>
    <row r="150" spans="1:4" ht="33" customHeight="1" x14ac:dyDescent="0.3">
      <c r="A150" s="30" t="e">
        <f>DEMANDA!A155</f>
        <v>#REF!</v>
      </c>
      <c r="B150" s="31" t="e">
        <f>DEMANDA!B155</f>
        <v>#REF!</v>
      </c>
      <c r="C150" s="34"/>
      <c r="D150" s="29">
        <f t="shared" si="2"/>
        <v>0</v>
      </c>
    </row>
    <row r="151" spans="1:4" ht="33" customHeight="1" x14ac:dyDescent="0.3">
      <c r="A151" s="30" t="e">
        <f>DEMANDA!A156</f>
        <v>#REF!</v>
      </c>
      <c r="B151" s="31" t="e">
        <f>DEMANDA!B156</f>
        <v>#REF!</v>
      </c>
      <c r="C151" s="34"/>
      <c r="D151" s="29">
        <f t="shared" si="2"/>
        <v>0</v>
      </c>
    </row>
    <row r="152" spans="1:4" ht="33" customHeight="1" x14ac:dyDescent="0.3">
      <c r="A152" s="30" t="e">
        <f>DEMANDA!A157</f>
        <v>#REF!</v>
      </c>
      <c r="B152" s="31" t="e">
        <f>DEMANDA!B157</f>
        <v>#REF!</v>
      </c>
      <c r="C152" s="34"/>
      <c r="D152" s="29">
        <f t="shared" ref="D152:D210" si="3">IF(C152="No se completa totalmente en línea.",20,0)</f>
        <v>0</v>
      </c>
    </row>
    <row r="153" spans="1:4" ht="33" customHeight="1" x14ac:dyDescent="0.3">
      <c r="A153" s="30" t="e">
        <f>DEMANDA!A158</f>
        <v>#REF!</v>
      </c>
      <c r="B153" s="31" t="e">
        <f>DEMANDA!B158</f>
        <v>#REF!</v>
      </c>
      <c r="C153" s="34"/>
      <c r="D153" s="29">
        <f t="shared" si="3"/>
        <v>0</v>
      </c>
    </row>
    <row r="154" spans="1:4" ht="33" customHeight="1" x14ac:dyDescent="0.3">
      <c r="A154" s="30" t="e">
        <f>DEMANDA!A159</f>
        <v>#REF!</v>
      </c>
      <c r="B154" s="31" t="e">
        <f>DEMANDA!B159</f>
        <v>#REF!</v>
      </c>
      <c r="C154" s="34"/>
      <c r="D154" s="29">
        <f t="shared" si="3"/>
        <v>0</v>
      </c>
    </row>
    <row r="155" spans="1:4" ht="33" customHeight="1" x14ac:dyDescent="0.3">
      <c r="A155" s="30" t="e">
        <f>DEMANDA!A160</f>
        <v>#REF!</v>
      </c>
      <c r="B155" s="31" t="e">
        <f>DEMANDA!B160</f>
        <v>#REF!</v>
      </c>
      <c r="C155" s="34"/>
      <c r="D155" s="29">
        <f t="shared" si="3"/>
        <v>0</v>
      </c>
    </row>
    <row r="156" spans="1:4" ht="33" customHeight="1" x14ac:dyDescent="0.3">
      <c r="A156" s="30" t="e">
        <f>DEMANDA!A161</f>
        <v>#REF!</v>
      </c>
      <c r="B156" s="31" t="e">
        <f>DEMANDA!B161</f>
        <v>#REF!</v>
      </c>
      <c r="C156" s="34"/>
      <c r="D156" s="29">
        <f t="shared" si="3"/>
        <v>0</v>
      </c>
    </row>
    <row r="157" spans="1:4" ht="33" customHeight="1" x14ac:dyDescent="0.3">
      <c r="A157" s="30" t="e">
        <f>DEMANDA!A162</f>
        <v>#REF!</v>
      </c>
      <c r="B157" s="31" t="e">
        <f>DEMANDA!B162</f>
        <v>#REF!</v>
      </c>
      <c r="C157" s="34"/>
      <c r="D157" s="29">
        <f t="shared" si="3"/>
        <v>0</v>
      </c>
    </row>
    <row r="158" spans="1:4" ht="33" customHeight="1" x14ac:dyDescent="0.3">
      <c r="A158" s="30" t="e">
        <f>DEMANDA!A163</f>
        <v>#REF!</v>
      </c>
      <c r="B158" s="31" t="e">
        <f>DEMANDA!B163</f>
        <v>#REF!</v>
      </c>
      <c r="C158" s="34"/>
      <c r="D158" s="29">
        <f t="shared" si="3"/>
        <v>0</v>
      </c>
    </row>
    <row r="159" spans="1:4" ht="33" customHeight="1" x14ac:dyDescent="0.3">
      <c r="A159" s="30" t="e">
        <f>DEMANDA!A164</f>
        <v>#REF!</v>
      </c>
      <c r="B159" s="31" t="e">
        <f>DEMANDA!B164</f>
        <v>#REF!</v>
      </c>
      <c r="C159" s="34"/>
      <c r="D159" s="29">
        <f t="shared" si="3"/>
        <v>0</v>
      </c>
    </row>
    <row r="160" spans="1:4" ht="33" customHeight="1" x14ac:dyDescent="0.3">
      <c r="A160" s="30" t="e">
        <f>DEMANDA!A165</f>
        <v>#REF!</v>
      </c>
      <c r="B160" s="31" t="e">
        <f>DEMANDA!B165</f>
        <v>#REF!</v>
      </c>
      <c r="C160" s="34"/>
      <c r="D160" s="29">
        <f t="shared" si="3"/>
        <v>0</v>
      </c>
    </row>
    <row r="161" spans="1:4" ht="33" customHeight="1" x14ac:dyDescent="0.3">
      <c r="A161" s="30" t="e">
        <f>DEMANDA!A166</f>
        <v>#REF!</v>
      </c>
      <c r="B161" s="31" t="e">
        <f>DEMANDA!B166</f>
        <v>#REF!</v>
      </c>
      <c r="C161" s="34"/>
      <c r="D161" s="29">
        <f t="shared" si="3"/>
        <v>0</v>
      </c>
    </row>
    <row r="162" spans="1:4" ht="33" customHeight="1" x14ac:dyDescent="0.3">
      <c r="A162" s="30" t="e">
        <f>DEMANDA!A167</f>
        <v>#REF!</v>
      </c>
      <c r="B162" s="31" t="e">
        <f>DEMANDA!B167</f>
        <v>#REF!</v>
      </c>
      <c r="C162" s="34"/>
      <c r="D162" s="29">
        <f t="shared" si="3"/>
        <v>0</v>
      </c>
    </row>
    <row r="163" spans="1:4" ht="33" customHeight="1" x14ac:dyDescent="0.3">
      <c r="A163" s="30" t="e">
        <f>DEMANDA!A168</f>
        <v>#REF!</v>
      </c>
      <c r="B163" s="31" t="e">
        <f>DEMANDA!B168</f>
        <v>#REF!</v>
      </c>
      <c r="C163" s="34"/>
      <c r="D163" s="29">
        <f t="shared" si="3"/>
        <v>0</v>
      </c>
    </row>
    <row r="164" spans="1:4" ht="33" customHeight="1" x14ac:dyDescent="0.3">
      <c r="A164" s="30" t="e">
        <f>DEMANDA!A169</f>
        <v>#REF!</v>
      </c>
      <c r="B164" s="31" t="e">
        <f>DEMANDA!B169</f>
        <v>#REF!</v>
      </c>
      <c r="C164" s="34"/>
      <c r="D164" s="29">
        <f t="shared" si="3"/>
        <v>0</v>
      </c>
    </row>
    <row r="165" spans="1:4" ht="33" customHeight="1" x14ac:dyDescent="0.3">
      <c r="A165" s="30" t="e">
        <f>DEMANDA!A170</f>
        <v>#REF!</v>
      </c>
      <c r="B165" s="31" t="e">
        <f>DEMANDA!B170</f>
        <v>#REF!</v>
      </c>
      <c r="C165" s="34"/>
      <c r="D165" s="29">
        <f t="shared" si="3"/>
        <v>0</v>
      </c>
    </row>
    <row r="166" spans="1:4" ht="33" customHeight="1" x14ac:dyDescent="0.3">
      <c r="A166" s="30" t="e">
        <f>DEMANDA!A171</f>
        <v>#REF!</v>
      </c>
      <c r="B166" s="31" t="e">
        <f>DEMANDA!B171</f>
        <v>#REF!</v>
      </c>
      <c r="C166" s="34"/>
      <c r="D166" s="29">
        <f t="shared" si="3"/>
        <v>0</v>
      </c>
    </row>
    <row r="167" spans="1:4" ht="33" customHeight="1" x14ac:dyDescent="0.3">
      <c r="A167" s="30" t="e">
        <f>DEMANDA!A172</f>
        <v>#REF!</v>
      </c>
      <c r="B167" s="31" t="e">
        <f>DEMANDA!B172</f>
        <v>#REF!</v>
      </c>
      <c r="C167" s="34"/>
      <c r="D167" s="29">
        <f t="shared" si="3"/>
        <v>0</v>
      </c>
    </row>
    <row r="168" spans="1:4" ht="33" customHeight="1" x14ac:dyDescent="0.3">
      <c r="A168" s="30" t="e">
        <f>DEMANDA!A173</f>
        <v>#REF!</v>
      </c>
      <c r="B168" s="31" t="e">
        <f>DEMANDA!B173</f>
        <v>#REF!</v>
      </c>
      <c r="C168" s="34"/>
      <c r="D168" s="29">
        <f t="shared" si="3"/>
        <v>0</v>
      </c>
    </row>
    <row r="169" spans="1:4" ht="33" customHeight="1" x14ac:dyDescent="0.3">
      <c r="A169" s="30" t="e">
        <f>DEMANDA!A174</f>
        <v>#REF!</v>
      </c>
      <c r="B169" s="31" t="e">
        <f>DEMANDA!B174</f>
        <v>#REF!</v>
      </c>
      <c r="C169" s="34"/>
      <c r="D169" s="29">
        <f t="shared" si="3"/>
        <v>0</v>
      </c>
    </row>
    <row r="170" spans="1:4" ht="33" customHeight="1" x14ac:dyDescent="0.3">
      <c r="A170" s="30" t="e">
        <f>DEMANDA!A175</f>
        <v>#REF!</v>
      </c>
      <c r="B170" s="31" t="e">
        <f>DEMANDA!B175</f>
        <v>#REF!</v>
      </c>
      <c r="C170" s="34"/>
      <c r="D170" s="29">
        <f t="shared" si="3"/>
        <v>0</v>
      </c>
    </row>
    <row r="171" spans="1:4" ht="33" customHeight="1" x14ac:dyDescent="0.3">
      <c r="A171" s="30" t="e">
        <f>DEMANDA!A176</f>
        <v>#REF!</v>
      </c>
      <c r="B171" s="31" t="e">
        <f>DEMANDA!B176</f>
        <v>#REF!</v>
      </c>
      <c r="C171" s="34"/>
      <c r="D171" s="29">
        <f t="shared" si="3"/>
        <v>0</v>
      </c>
    </row>
    <row r="172" spans="1:4" ht="33" customHeight="1" x14ac:dyDescent="0.3">
      <c r="A172" s="30" t="e">
        <f>DEMANDA!A177</f>
        <v>#REF!</v>
      </c>
      <c r="B172" s="31" t="e">
        <f>DEMANDA!B177</f>
        <v>#REF!</v>
      </c>
      <c r="C172" s="34"/>
      <c r="D172" s="29">
        <f t="shared" si="3"/>
        <v>0</v>
      </c>
    </row>
    <row r="173" spans="1:4" ht="33" customHeight="1" x14ac:dyDescent="0.3">
      <c r="A173" s="30" t="e">
        <f>DEMANDA!A178</f>
        <v>#REF!</v>
      </c>
      <c r="B173" s="31" t="e">
        <f>DEMANDA!B178</f>
        <v>#REF!</v>
      </c>
      <c r="C173" s="34"/>
      <c r="D173" s="29">
        <f t="shared" si="3"/>
        <v>0</v>
      </c>
    </row>
    <row r="174" spans="1:4" ht="33" customHeight="1" x14ac:dyDescent="0.3">
      <c r="A174" s="30" t="e">
        <f>DEMANDA!A179</f>
        <v>#REF!</v>
      </c>
      <c r="B174" s="31" t="e">
        <f>DEMANDA!B179</f>
        <v>#REF!</v>
      </c>
      <c r="C174" s="34"/>
      <c r="D174" s="29">
        <f t="shared" si="3"/>
        <v>0</v>
      </c>
    </row>
    <row r="175" spans="1:4" ht="33" customHeight="1" x14ac:dyDescent="0.3">
      <c r="A175" s="30" t="e">
        <f>DEMANDA!A180</f>
        <v>#REF!</v>
      </c>
      <c r="B175" s="31" t="e">
        <f>DEMANDA!B180</f>
        <v>#REF!</v>
      </c>
      <c r="C175" s="34"/>
      <c r="D175" s="29">
        <f t="shared" si="3"/>
        <v>0</v>
      </c>
    </row>
    <row r="176" spans="1:4" ht="33" customHeight="1" x14ac:dyDescent="0.3">
      <c r="A176" s="30" t="e">
        <f>DEMANDA!A181</f>
        <v>#REF!</v>
      </c>
      <c r="B176" s="31" t="e">
        <f>DEMANDA!B181</f>
        <v>#REF!</v>
      </c>
      <c r="C176" s="34"/>
      <c r="D176" s="29">
        <f t="shared" si="3"/>
        <v>0</v>
      </c>
    </row>
    <row r="177" spans="1:4" ht="33" customHeight="1" x14ac:dyDescent="0.3">
      <c r="A177" s="30" t="e">
        <f>DEMANDA!A182</f>
        <v>#REF!</v>
      </c>
      <c r="B177" s="31" t="e">
        <f>DEMANDA!B182</f>
        <v>#REF!</v>
      </c>
      <c r="C177" s="34"/>
      <c r="D177" s="29">
        <f t="shared" si="3"/>
        <v>0</v>
      </c>
    </row>
    <row r="178" spans="1:4" ht="33" customHeight="1" x14ac:dyDescent="0.3">
      <c r="A178" s="30" t="e">
        <f>DEMANDA!A183</f>
        <v>#REF!</v>
      </c>
      <c r="B178" s="31" t="e">
        <f>DEMANDA!B183</f>
        <v>#REF!</v>
      </c>
      <c r="C178" s="34"/>
      <c r="D178" s="29">
        <f t="shared" si="3"/>
        <v>0</v>
      </c>
    </row>
    <row r="179" spans="1:4" ht="33" customHeight="1" x14ac:dyDescent="0.3">
      <c r="A179" s="30" t="e">
        <f>DEMANDA!A184</f>
        <v>#REF!</v>
      </c>
      <c r="B179" s="31" t="e">
        <f>DEMANDA!B184</f>
        <v>#REF!</v>
      </c>
      <c r="C179" s="34"/>
      <c r="D179" s="29">
        <f t="shared" si="3"/>
        <v>0</v>
      </c>
    </row>
    <row r="180" spans="1:4" ht="33" customHeight="1" x14ac:dyDescent="0.3">
      <c r="A180" s="30" t="e">
        <f>DEMANDA!A185</f>
        <v>#REF!</v>
      </c>
      <c r="B180" s="31" t="e">
        <f>DEMANDA!B185</f>
        <v>#REF!</v>
      </c>
      <c r="C180" s="34"/>
      <c r="D180" s="29">
        <f t="shared" si="3"/>
        <v>0</v>
      </c>
    </row>
    <row r="181" spans="1:4" ht="33" customHeight="1" x14ac:dyDescent="0.3">
      <c r="A181" s="30" t="e">
        <f>DEMANDA!A186</f>
        <v>#REF!</v>
      </c>
      <c r="B181" s="31" t="e">
        <f>DEMANDA!B186</f>
        <v>#REF!</v>
      </c>
      <c r="C181" s="34"/>
      <c r="D181" s="29">
        <f t="shared" si="3"/>
        <v>0</v>
      </c>
    </row>
    <row r="182" spans="1:4" ht="33" customHeight="1" x14ac:dyDescent="0.3">
      <c r="A182" s="30" t="e">
        <f>DEMANDA!A187</f>
        <v>#REF!</v>
      </c>
      <c r="B182" s="31" t="e">
        <f>DEMANDA!B187</f>
        <v>#REF!</v>
      </c>
      <c r="C182" s="34"/>
      <c r="D182" s="29">
        <f t="shared" si="3"/>
        <v>0</v>
      </c>
    </row>
    <row r="183" spans="1:4" ht="33" customHeight="1" x14ac:dyDescent="0.3">
      <c r="A183" s="30" t="e">
        <f>DEMANDA!A188</f>
        <v>#REF!</v>
      </c>
      <c r="B183" s="31" t="e">
        <f>DEMANDA!B188</f>
        <v>#REF!</v>
      </c>
      <c r="C183" s="34"/>
      <c r="D183" s="29">
        <f t="shared" si="3"/>
        <v>0</v>
      </c>
    </row>
    <row r="184" spans="1:4" ht="33" customHeight="1" x14ac:dyDescent="0.3">
      <c r="A184" s="30" t="e">
        <f>DEMANDA!A189</f>
        <v>#REF!</v>
      </c>
      <c r="B184" s="31" t="e">
        <f>DEMANDA!B189</f>
        <v>#REF!</v>
      </c>
      <c r="C184" s="34"/>
      <c r="D184" s="29">
        <f t="shared" si="3"/>
        <v>0</v>
      </c>
    </row>
    <row r="185" spans="1:4" ht="33" customHeight="1" x14ac:dyDescent="0.3">
      <c r="A185" s="30" t="e">
        <f>DEMANDA!A190</f>
        <v>#REF!</v>
      </c>
      <c r="B185" s="31" t="e">
        <f>DEMANDA!B190</f>
        <v>#REF!</v>
      </c>
      <c r="C185" s="34"/>
      <c r="D185" s="29">
        <f t="shared" si="3"/>
        <v>0</v>
      </c>
    </row>
    <row r="186" spans="1:4" ht="33" customHeight="1" x14ac:dyDescent="0.3">
      <c r="A186" s="30" t="e">
        <f>DEMANDA!A191</f>
        <v>#REF!</v>
      </c>
      <c r="B186" s="31" t="e">
        <f>DEMANDA!B191</f>
        <v>#REF!</v>
      </c>
      <c r="C186" s="34"/>
      <c r="D186" s="29">
        <f t="shared" si="3"/>
        <v>0</v>
      </c>
    </row>
    <row r="187" spans="1:4" ht="33" customHeight="1" x14ac:dyDescent="0.3">
      <c r="A187" s="30" t="e">
        <f>DEMANDA!A192</f>
        <v>#REF!</v>
      </c>
      <c r="B187" s="31" t="e">
        <f>DEMANDA!B192</f>
        <v>#REF!</v>
      </c>
      <c r="C187" s="34"/>
      <c r="D187" s="29">
        <f t="shared" si="3"/>
        <v>0</v>
      </c>
    </row>
    <row r="188" spans="1:4" ht="33" customHeight="1" x14ac:dyDescent="0.3">
      <c r="A188" s="30" t="e">
        <f>DEMANDA!A193</f>
        <v>#REF!</v>
      </c>
      <c r="B188" s="31" t="e">
        <f>DEMANDA!B193</f>
        <v>#REF!</v>
      </c>
      <c r="C188" s="34"/>
      <c r="D188" s="29">
        <f t="shared" si="3"/>
        <v>0</v>
      </c>
    </row>
    <row r="189" spans="1:4" ht="33" customHeight="1" x14ac:dyDescent="0.3">
      <c r="A189" s="30" t="e">
        <f>DEMANDA!A194</f>
        <v>#REF!</v>
      </c>
      <c r="B189" s="31" t="e">
        <f>DEMANDA!B194</f>
        <v>#REF!</v>
      </c>
      <c r="C189" s="34"/>
      <c r="D189" s="29">
        <f t="shared" si="3"/>
        <v>0</v>
      </c>
    </row>
    <row r="190" spans="1:4" ht="33" customHeight="1" x14ac:dyDescent="0.3">
      <c r="A190" s="30" t="e">
        <f>DEMANDA!A195</f>
        <v>#REF!</v>
      </c>
      <c r="B190" s="31" t="e">
        <f>DEMANDA!B195</f>
        <v>#REF!</v>
      </c>
      <c r="C190" s="34"/>
      <c r="D190" s="29">
        <f t="shared" si="3"/>
        <v>0</v>
      </c>
    </row>
    <row r="191" spans="1:4" ht="33" customHeight="1" x14ac:dyDescent="0.3">
      <c r="A191" s="30" t="e">
        <f>DEMANDA!A196</f>
        <v>#REF!</v>
      </c>
      <c r="B191" s="31" t="e">
        <f>DEMANDA!B196</f>
        <v>#REF!</v>
      </c>
      <c r="C191" s="34"/>
      <c r="D191" s="29">
        <f t="shared" si="3"/>
        <v>0</v>
      </c>
    </row>
    <row r="192" spans="1:4" ht="33" customHeight="1" x14ac:dyDescent="0.3">
      <c r="A192" s="30" t="e">
        <f>DEMANDA!A197</f>
        <v>#REF!</v>
      </c>
      <c r="B192" s="31" t="e">
        <f>DEMANDA!B197</f>
        <v>#REF!</v>
      </c>
      <c r="C192" s="34"/>
      <c r="D192" s="29">
        <f t="shared" si="3"/>
        <v>0</v>
      </c>
    </row>
    <row r="193" spans="1:4" ht="33" customHeight="1" x14ac:dyDescent="0.3">
      <c r="A193" s="30" t="e">
        <f>DEMANDA!A198</f>
        <v>#REF!</v>
      </c>
      <c r="B193" s="31" t="e">
        <f>DEMANDA!B198</f>
        <v>#REF!</v>
      </c>
      <c r="C193" s="34"/>
      <c r="D193" s="29">
        <f t="shared" si="3"/>
        <v>0</v>
      </c>
    </row>
    <row r="194" spans="1:4" ht="33" customHeight="1" x14ac:dyDescent="0.3">
      <c r="A194" s="30" t="e">
        <f>DEMANDA!A199</f>
        <v>#REF!</v>
      </c>
      <c r="B194" s="31" t="e">
        <f>DEMANDA!B199</f>
        <v>#REF!</v>
      </c>
      <c r="C194" s="34"/>
      <c r="D194" s="29">
        <f t="shared" si="3"/>
        <v>0</v>
      </c>
    </row>
    <row r="195" spans="1:4" ht="33" customHeight="1" x14ac:dyDescent="0.3">
      <c r="A195" s="30" t="e">
        <f>DEMANDA!A200</f>
        <v>#REF!</v>
      </c>
      <c r="B195" s="31" t="e">
        <f>DEMANDA!B200</f>
        <v>#REF!</v>
      </c>
      <c r="C195" s="34"/>
      <c r="D195" s="29">
        <f t="shared" si="3"/>
        <v>0</v>
      </c>
    </row>
    <row r="196" spans="1:4" ht="33" customHeight="1" x14ac:dyDescent="0.3">
      <c r="A196" s="30" t="e">
        <f>DEMANDA!A201</f>
        <v>#REF!</v>
      </c>
      <c r="B196" s="31" t="e">
        <f>DEMANDA!B201</f>
        <v>#REF!</v>
      </c>
      <c r="C196" s="34"/>
      <c r="D196" s="29">
        <f t="shared" si="3"/>
        <v>0</v>
      </c>
    </row>
    <row r="197" spans="1:4" ht="33" customHeight="1" x14ac:dyDescent="0.3">
      <c r="A197" s="30" t="e">
        <f>DEMANDA!A202</f>
        <v>#REF!</v>
      </c>
      <c r="B197" s="31" t="e">
        <f>DEMANDA!B202</f>
        <v>#REF!</v>
      </c>
      <c r="C197" s="34"/>
      <c r="D197" s="29">
        <f t="shared" si="3"/>
        <v>0</v>
      </c>
    </row>
    <row r="198" spans="1:4" ht="33" customHeight="1" x14ac:dyDescent="0.3">
      <c r="A198" s="30" t="e">
        <f>DEMANDA!A203</f>
        <v>#REF!</v>
      </c>
      <c r="B198" s="31" t="e">
        <f>DEMANDA!B203</f>
        <v>#REF!</v>
      </c>
      <c r="C198" s="34"/>
      <c r="D198" s="29">
        <f t="shared" si="3"/>
        <v>0</v>
      </c>
    </row>
    <row r="199" spans="1:4" ht="33" customHeight="1" x14ac:dyDescent="0.3">
      <c r="A199" s="30" t="e">
        <f>DEMANDA!A204</f>
        <v>#REF!</v>
      </c>
      <c r="B199" s="31" t="e">
        <f>DEMANDA!B204</f>
        <v>#REF!</v>
      </c>
      <c r="C199" s="34"/>
      <c r="D199" s="29">
        <f t="shared" si="3"/>
        <v>0</v>
      </c>
    </row>
    <row r="200" spans="1:4" ht="33" customHeight="1" x14ac:dyDescent="0.3">
      <c r="A200" s="30" t="e">
        <f>DEMANDA!A205</f>
        <v>#REF!</v>
      </c>
      <c r="B200" s="31" t="e">
        <f>DEMANDA!B205</f>
        <v>#REF!</v>
      </c>
      <c r="C200" s="34"/>
      <c r="D200" s="29">
        <f t="shared" si="3"/>
        <v>0</v>
      </c>
    </row>
    <row r="201" spans="1:4" ht="33" customHeight="1" x14ac:dyDescent="0.3">
      <c r="A201" s="30" t="e">
        <f>DEMANDA!A206</f>
        <v>#REF!</v>
      </c>
      <c r="B201" s="31" t="e">
        <f>DEMANDA!B206</f>
        <v>#REF!</v>
      </c>
      <c r="C201" s="34"/>
      <c r="D201" s="29">
        <f t="shared" si="3"/>
        <v>0</v>
      </c>
    </row>
    <row r="202" spans="1:4" ht="33" customHeight="1" x14ac:dyDescent="0.3">
      <c r="A202" s="30" t="e">
        <f>DEMANDA!A207</f>
        <v>#REF!</v>
      </c>
      <c r="B202" s="31" t="e">
        <f>DEMANDA!B207</f>
        <v>#REF!</v>
      </c>
      <c r="C202" s="34"/>
      <c r="D202" s="29">
        <f t="shared" si="3"/>
        <v>0</v>
      </c>
    </row>
    <row r="203" spans="1:4" ht="33" customHeight="1" x14ac:dyDescent="0.3">
      <c r="A203" s="30" t="e">
        <f>DEMANDA!A208</f>
        <v>#REF!</v>
      </c>
      <c r="B203" s="31" t="e">
        <f>DEMANDA!B208</f>
        <v>#REF!</v>
      </c>
      <c r="C203" s="34"/>
      <c r="D203" s="29">
        <f t="shared" si="3"/>
        <v>0</v>
      </c>
    </row>
    <row r="204" spans="1:4" ht="33" customHeight="1" x14ac:dyDescent="0.3">
      <c r="A204" s="30" t="e">
        <f>DEMANDA!A209</f>
        <v>#REF!</v>
      </c>
      <c r="B204" s="31" t="e">
        <f>DEMANDA!B209</f>
        <v>#REF!</v>
      </c>
      <c r="C204" s="34"/>
      <c r="D204" s="29">
        <f t="shared" si="3"/>
        <v>0</v>
      </c>
    </row>
    <row r="205" spans="1:4" ht="33" customHeight="1" x14ac:dyDescent="0.3">
      <c r="A205" s="30" t="e">
        <f>DEMANDA!A210</f>
        <v>#REF!</v>
      </c>
      <c r="B205" s="31" t="e">
        <f>DEMANDA!B210</f>
        <v>#REF!</v>
      </c>
      <c r="C205" s="34"/>
      <c r="D205" s="29">
        <f t="shared" si="3"/>
        <v>0</v>
      </c>
    </row>
    <row r="206" spans="1:4" ht="33" customHeight="1" x14ac:dyDescent="0.3">
      <c r="A206" s="30" t="e">
        <f>DEMANDA!A211</f>
        <v>#REF!</v>
      </c>
      <c r="B206" s="31" t="e">
        <f>DEMANDA!B211</f>
        <v>#REF!</v>
      </c>
      <c r="C206" s="34"/>
      <c r="D206" s="29">
        <f t="shared" si="3"/>
        <v>0</v>
      </c>
    </row>
    <row r="207" spans="1:4" ht="33" customHeight="1" x14ac:dyDescent="0.3">
      <c r="A207" s="30" t="e">
        <f>DEMANDA!A212</f>
        <v>#REF!</v>
      </c>
      <c r="B207" s="31" t="e">
        <f>DEMANDA!B212</f>
        <v>#REF!</v>
      </c>
      <c r="C207" s="34"/>
      <c r="D207" s="29">
        <f t="shared" si="3"/>
        <v>0</v>
      </c>
    </row>
    <row r="208" spans="1:4" ht="33" customHeight="1" x14ac:dyDescent="0.3">
      <c r="A208" s="30" t="e">
        <f>DEMANDA!A213</f>
        <v>#REF!</v>
      </c>
      <c r="B208" s="31" t="e">
        <f>DEMANDA!B213</f>
        <v>#REF!</v>
      </c>
      <c r="C208" s="34"/>
      <c r="D208" s="29">
        <f t="shared" si="3"/>
        <v>0</v>
      </c>
    </row>
    <row r="209" spans="1:4" ht="33" customHeight="1" x14ac:dyDescent="0.3">
      <c r="A209" s="30" t="e">
        <f>DEMANDA!A214</f>
        <v>#REF!</v>
      </c>
      <c r="B209" s="31" t="e">
        <f>DEMANDA!B214</f>
        <v>#REF!</v>
      </c>
      <c r="C209" s="34"/>
      <c r="D209" s="29">
        <f t="shared" si="3"/>
        <v>0</v>
      </c>
    </row>
    <row r="210" spans="1:4" ht="33" customHeight="1" x14ac:dyDescent="0.3">
      <c r="A210" s="30" t="e">
        <f>DEMANDA!A215</f>
        <v>#REF!</v>
      </c>
      <c r="B210" s="31" t="e">
        <f>DEMANDA!B215</f>
        <v>#REF!</v>
      </c>
      <c r="C210" s="34"/>
      <c r="D210" s="29">
        <f t="shared" si="3"/>
        <v>0</v>
      </c>
    </row>
    <row r="211" spans="1:4" ht="33" customHeight="1" x14ac:dyDescent="0.3">
      <c r="A211" s="30" t="e">
        <f>DEMANDA!A216</f>
        <v>#REF!</v>
      </c>
      <c r="B211" s="31" t="e">
        <f>DEMANDA!B216</f>
        <v>#REF!</v>
      </c>
      <c r="C211" s="34"/>
      <c r="D211" s="29">
        <f t="shared" ref="D211:D215" si="4">IF(C211="No se completa totalmente en línea.",20,0)</f>
        <v>0</v>
      </c>
    </row>
    <row r="212" spans="1:4" ht="33" customHeight="1" x14ac:dyDescent="0.3">
      <c r="A212" s="30" t="e">
        <f>DEMANDA!A217</f>
        <v>#REF!</v>
      </c>
      <c r="B212" s="31" t="e">
        <f>DEMANDA!B217</f>
        <v>#REF!</v>
      </c>
      <c r="C212" s="34"/>
      <c r="D212" s="29">
        <f t="shared" si="4"/>
        <v>0</v>
      </c>
    </row>
    <row r="213" spans="1:4" ht="33" customHeight="1" x14ac:dyDescent="0.3">
      <c r="A213" s="30" t="e">
        <f>DEMANDA!A218</f>
        <v>#REF!</v>
      </c>
      <c r="B213" s="31" t="e">
        <f>DEMANDA!B218</f>
        <v>#REF!</v>
      </c>
      <c r="C213" s="34"/>
      <c r="D213" s="29">
        <f t="shared" si="4"/>
        <v>0</v>
      </c>
    </row>
    <row r="214" spans="1:4" ht="33" customHeight="1" x14ac:dyDescent="0.3">
      <c r="A214" s="30" t="e">
        <f>DEMANDA!A219</f>
        <v>#REF!</v>
      </c>
      <c r="B214" s="31" t="e">
        <f>DEMANDA!B219</f>
        <v>#REF!</v>
      </c>
      <c r="C214" s="34"/>
      <c r="D214" s="29">
        <f t="shared" si="4"/>
        <v>0</v>
      </c>
    </row>
    <row r="215" spans="1:4" ht="33" customHeight="1" x14ac:dyDescent="0.3">
      <c r="A215" s="30" t="e">
        <f>DEMANDA!A220</f>
        <v>#REF!</v>
      </c>
      <c r="B215" s="31" t="e">
        <f>DEMANDA!B220</f>
        <v>#REF!</v>
      </c>
      <c r="C215" s="34"/>
      <c r="D215" s="29">
        <f t="shared" si="4"/>
        <v>0</v>
      </c>
    </row>
  </sheetData>
  <sheetProtection formatCells="0" formatRows="0"/>
  <autoFilter ref="A7:D7" xr:uid="{00000000-0009-0000-0000-000005000000}">
    <sortState xmlns:xlrd2="http://schemas.microsoft.com/office/spreadsheetml/2017/richdata2" ref="A8:D23">
      <sortCondition ref="D7"/>
    </sortState>
  </autoFilter>
  <mergeCells count="3">
    <mergeCell ref="A1:D1"/>
    <mergeCell ref="A6:D6"/>
    <mergeCell ref="A2:D2"/>
  </mergeCells>
  <dataValidations count="1">
    <dataValidation type="list" allowBlank="1" showInputMessage="1" showErrorMessage="1" sqref="C8:C215" xr:uid="{00000000-0002-0000-0500-000000000000}">
      <formula1>$F$3:$F$4</formula1>
    </dataValidation>
  </dataValidation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216"/>
  <sheetViews>
    <sheetView workbookViewId="0">
      <selection activeCell="B3" sqref="B3:C3"/>
    </sheetView>
  </sheetViews>
  <sheetFormatPr baseColWidth="10" defaultColWidth="11.44140625" defaultRowHeight="30" customHeight="1" x14ac:dyDescent="0.3"/>
  <cols>
    <col min="1" max="1" width="19.88671875" style="25" customWidth="1"/>
    <col min="2" max="2" width="82.44140625" style="25" customWidth="1"/>
    <col min="3" max="3" width="33.77734375" style="2" customWidth="1"/>
    <col min="4" max="4" width="13.77734375" style="25" bestFit="1" customWidth="1"/>
    <col min="5" max="16384" width="11.44140625" style="25"/>
  </cols>
  <sheetData>
    <row r="1" spans="1:6" ht="30" customHeight="1" x14ac:dyDescent="0.3">
      <c r="A1" s="90" t="s">
        <v>0</v>
      </c>
      <c r="B1" s="90"/>
      <c r="C1" s="90"/>
      <c r="D1" s="90"/>
    </row>
    <row r="2" spans="1:6" ht="15" thickBot="1" x14ac:dyDescent="0.35">
      <c r="A2" s="88" t="s">
        <v>40</v>
      </c>
      <c r="B2" s="88"/>
      <c r="C2" s="88"/>
      <c r="D2" s="88"/>
      <c r="E2" s="15"/>
    </row>
    <row r="3" spans="1:6" ht="16.2" thickBot="1" x14ac:dyDescent="0.35">
      <c r="A3" s="20"/>
      <c r="B3" s="60" t="s">
        <v>75</v>
      </c>
      <c r="C3" s="60" t="s">
        <v>16</v>
      </c>
      <c r="F3" s="26"/>
    </row>
    <row r="4" spans="1:6" ht="28.8" x14ac:dyDescent="0.3">
      <c r="A4" s="20"/>
      <c r="B4" s="27" t="s">
        <v>41</v>
      </c>
      <c r="C4" s="16">
        <v>0</v>
      </c>
      <c r="F4" s="26"/>
    </row>
    <row r="5" spans="1:6" ht="14.4" x14ac:dyDescent="0.3">
      <c r="A5" s="20"/>
      <c r="B5" s="28" t="s">
        <v>42</v>
      </c>
      <c r="C5" s="17">
        <v>5</v>
      </c>
      <c r="F5" s="26"/>
    </row>
    <row r="6" spans="1:6" ht="23.4" x14ac:dyDescent="0.3">
      <c r="A6" s="90"/>
      <c r="B6" s="90"/>
      <c r="C6" s="90"/>
      <c r="D6" s="90"/>
    </row>
    <row r="7" spans="1:6" ht="14.4" x14ac:dyDescent="0.3"/>
    <row r="8" spans="1:6" s="26" customFormat="1" ht="30" customHeight="1" x14ac:dyDescent="0.3">
      <c r="A8" s="18" t="s">
        <v>6</v>
      </c>
      <c r="B8" s="18" t="s">
        <v>7</v>
      </c>
      <c r="C8" s="18" t="s">
        <v>43</v>
      </c>
      <c r="D8" s="18" t="s">
        <v>16</v>
      </c>
    </row>
    <row r="9" spans="1:6" ht="30" customHeight="1" x14ac:dyDescent="0.3">
      <c r="A9" s="30">
        <f>DEMANDA!A13</f>
        <v>1</v>
      </c>
      <c r="B9" s="31" t="str">
        <f>DEMANDA!B13</f>
        <v>Trámite 1</v>
      </c>
      <c r="C9" s="3" t="s">
        <v>54</v>
      </c>
      <c r="D9" s="29">
        <f>IF(C9="SI",5,0)</f>
        <v>5</v>
      </c>
    </row>
    <row r="10" spans="1:6" ht="30" customHeight="1" x14ac:dyDescent="0.3">
      <c r="A10" s="30">
        <f>DEMANDA!A14</f>
        <v>2</v>
      </c>
      <c r="B10" s="31" t="str">
        <f>DEMANDA!B14</f>
        <v>Trámite 2</v>
      </c>
      <c r="C10" s="3"/>
      <c r="D10" s="29">
        <f t="shared" ref="D10:D24" si="0">IF(C10="SI",5,0)</f>
        <v>0</v>
      </c>
    </row>
    <row r="11" spans="1:6" ht="30" customHeight="1" x14ac:dyDescent="0.3">
      <c r="A11" s="30">
        <f>DEMANDA!A15</f>
        <v>3</v>
      </c>
      <c r="B11" s="31" t="str">
        <f>DEMANDA!B15</f>
        <v>Trámite 3</v>
      </c>
      <c r="C11" s="3"/>
      <c r="D11" s="29">
        <f t="shared" si="0"/>
        <v>0</v>
      </c>
    </row>
    <row r="12" spans="1:6" ht="30" customHeight="1" x14ac:dyDescent="0.3">
      <c r="A12" s="30">
        <f>DEMANDA!A16</f>
        <v>0</v>
      </c>
      <c r="B12" s="31">
        <f>DEMANDA!B16</f>
        <v>0</v>
      </c>
      <c r="C12" s="3"/>
      <c r="D12" s="29">
        <f t="shared" si="0"/>
        <v>0</v>
      </c>
    </row>
    <row r="13" spans="1:6" ht="30" customHeight="1" x14ac:dyDescent="0.3">
      <c r="A13" s="30">
        <f>DEMANDA!A17</f>
        <v>0</v>
      </c>
      <c r="B13" s="31">
        <f>DEMANDA!B17</f>
        <v>0</v>
      </c>
      <c r="C13" s="3"/>
      <c r="D13" s="29">
        <f t="shared" si="0"/>
        <v>0</v>
      </c>
    </row>
    <row r="14" spans="1:6" ht="30" customHeight="1" x14ac:dyDescent="0.3">
      <c r="A14" s="30">
        <f>DEMANDA!A18</f>
        <v>0</v>
      </c>
      <c r="B14" s="31">
        <f>DEMANDA!B18</f>
        <v>0</v>
      </c>
      <c r="C14" s="3"/>
      <c r="D14" s="29">
        <f t="shared" si="0"/>
        <v>0</v>
      </c>
    </row>
    <row r="15" spans="1:6" ht="30" customHeight="1" x14ac:dyDescent="0.3">
      <c r="A15" s="30">
        <f>DEMANDA!A19</f>
        <v>0</v>
      </c>
      <c r="B15" s="31">
        <f>DEMANDA!B19</f>
        <v>0</v>
      </c>
      <c r="C15" s="3"/>
      <c r="D15" s="29">
        <f t="shared" si="0"/>
        <v>0</v>
      </c>
    </row>
    <row r="16" spans="1:6" ht="30" customHeight="1" x14ac:dyDescent="0.3">
      <c r="A16" s="30">
        <f>DEMANDA!A20</f>
        <v>0</v>
      </c>
      <c r="B16" s="31">
        <f>DEMANDA!B20</f>
        <v>0</v>
      </c>
      <c r="C16" s="3"/>
      <c r="D16" s="29">
        <f t="shared" si="0"/>
        <v>0</v>
      </c>
    </row>
    <row r="17" spans="1:4" ht="30" customHeight="1" x14ac:dyDescent="0.3">
      <c r="A17" s="30">
        <f>DEMANDA!A21</f>
        <v>0</v>
      </c>
      <c r="B17" s="31">
        <f>DEMANDA!B21</f>
        <v>0</v>
      </c>
      <c r="C17" s="3"/>
      <c r="D17" s="29">
        <f t="shared" si="0"/>
        <v>0</v>
      </c>
    </row>
    <row r="18" spans="1:4" ht="30" customHeight="1" x14ac:dyDescent="0.3">
      <c r="A18" s="30">
        <f>DEMANDA!A22</f>
        <v>0</v>
      </c>
      <c r="B18" s="31">
        <f>DEMANDA!B22</f>
        <v>0</v>
      </c>
      <c r="C18" s="3"/>
      <c r="D18" s="29">
        <f t="shared" si="0"/>
        <v>0</v>
      </c>
    </row>
    <row r="19" spans="1:4" ht="30" customHeight="1" x14ac:dyDescent="0.3">
      <c r="A19" s="30">
        <f>DEMANDA!A23</f>
        <v>0</v>
      </c>
      <c r="B19" s="31">
        <f>DEMANDA!B23</f>
        <v>0</v>
      </c>
      <c r="C19" s="3"/>
      <c r="D19" s="29">
        <f t="shared" si="0"/>
        <v>0</v>
      </c>
    </row>
    <row r="20" spans="1:4" ht="30" customHeight="1" x14ac:dyDescent="0.3">
      <c r="A20" s="30">
        <f>DEMANDA!A24</f>
        <v>0</v>
      </c>
      <c r="B20" s="31">
        <f>DEMANDA!B24</f>
        <v>0</v>
      </c>
      <c r="C20" s="3"/>
      <c r="D20" s="29">
        <f t="shared" si="0"/>
        <v>0</v>
      </c>
    </row>
    <row r="21" spans="1:4" ht="30" customHeight="1" x14ac:dyDescent="0.3">
      <c r="A21" s="30">
        <f>DEMANDA!A25</f>
        <v>0</v>
      </c>
      <c r="B21" s="31">
        <f>DEMANDA!B25</f>
        <v>0</v>
      </c>
      <c r="C21" s="3"/>
      <c r="D21" s="29">
        <f t="shared" si="0"/>
        <v>0</v>
      </c>
    </row>
    <row r="22" spans="1:4" ht="30" customHeight="1" x14ac:dyDescent="0.3">
      <c r="A22" s="30">
        <f>DEMANDA!A26</f>
        <v>0</v>
      </c>
      <c r="B22" s="31">
        <f>DEMANDA!B26</f>
        <v>0</v>
      </c>
      <c r="C22" s="3"/>
      <c r="D22" s="29">
        <f t="shared" si="0"/>
        <v>0</v>
      </c>
    </row>
    <row r="23" spans="1:4" ht="30" customHeight="1" x14ac:dyDescent="0.3">
      <c r="A23" s="30">
        <f>DEMANDA!A27</f>
        <v>0</v>
      </c>
      <c r="B23" s="31">
        <f>DEMANDA!B27</f>
        <v>0</v>
      </c>
      <c r="C23" s="3"/>
      <c r="D23" s="29">
        <f t="shared" si="0"/>
        <v>0</v>
      </c>
    </row>
    <row r="24" spans="1:4" ht="30" customHeight="1" x14ac:dyDescent="0.3">
      <c r="A24" s="30">
        <f>DEMANDA!A28</f>
        <v>0</v>
      </c>
      <c r="B24" s="31">
        <f>DEMANDA!B28</f>
        <v>0</v>
      </c>
      <c r="C24" s="3"/>
      <c r="D24" s="29">
        <f t="shared" si="0"/>
        <v>0</v>
      </c>
    </row>
    <row r="25" spans="1:4" ht="30" customHeight="1" x14ac:dyDescent="0.3">
      <c r="A25" s="30">
        <f>DEMANDA!A29</f>
        <v>0</v>
      </c>
      <c r="B25" s="31">
        <f>DEMANDA!B29</f>
        <v>0</v>
      </c>
      <c r="C25" s="3"/>
      <c r="D25" s="29">
        <f t="shared" ref="D25:D88" si="1">IF(C25="SI",5,0)</f>
        <v>0</v>
      </c>
    </row>
    <row r="26" spans="1:4" ht="30" customHeight="1" x14ac:dyDescent="0.3">
      <c r="A26" s="30">
        <f>DEMANDA!A30</f>
        <v>0</v>
      </c>
      <c r="B26" s="31">
        <f>DEMANDA!B30</f>
        <v>0</v>
      </c>
      <c r="C26" s="3"/>
      <c r="D26" s="29">
        <f t="shared" si="1"/>
        <v>0</v>
      </c>
    </row>
    <row r="27" spans="1:4" ht="30" customHeight="1" x14ac:dyDescent="0.3">
      <c r="A27" s="30">
        <f>DEMANDA!A31</f>
        <v>0</v>
      </c>
      <c r="B27" s="31">
        <f>DEMANDA!B31</f>
        <v>0</v>
      </c>
      <c r="C27" s="3"/>
      <c r="D27" s="29">
        <f t="shared" si="1"/>
        <v>0</v>
      </c>
    </row>
    <row r="28" spans="1:4" ht="30" customHeight="1" x14ac:dyDescent="0.3">
      <c r="A28" s="30">
        <f>DEMANDA!A32</f>
        <v>0</v>
      </c>
      <c r="B28" s="31">
        <f>DEMANDA!B32</f>
        <v>0</v>
      </c>
      <c r="C28" s="3"/>
      <c r="D28" s="29">
        <f t="shared" si="1"/>
        <v>0</v>
      </c>
    </row>
    <row r="29" spans="1:4" ht="30" customHeight="1" x14ac:dyDescent="0.3">
      <c r="A29" s="30">
        <f>DEMANDA!A33</f>
        <v>0</v>
      </c>
      <c r="B29" s="31">
        <f>DEMANDA!B33</f>
        <v>0</v>
      </c>
      <c r="C29" s="3"/>
      <c r="D29" s="29">
        <f t="shared" si="1"/>
        <v>0</v>
      </c>
    </row>
    <row r="30" spans="1:4" ht="30" customHeight="1" x14ac:dyDescent="0.3">
      <c r="A30" s="30">
        <f>DEMANDA!A34</f>
        <v>0</v>
      </c>
      <c r="B30" s="31">
        <f>DEMANDA!B34</f>
        <v>0</v>
      </c>
      <c r="C30" s="3"/>
      <c r="D30" s="29">
        <f t="shared" si="1"/>
        <v>0</v>
      </c>
    </row>
    <row r="31" spans="1:4" ht="30" customHeight="1" x14ac:dyDescent="0.3">
      <c r="A31" s="30">
        <f>DEMANDA!A35</f>
        <v>0</v>
      </c>
      <c r="B31" s="31">
        <f>DEMANDA!B35</f>
        <v>0</v>
      </c>
      <c r="C31" s="3"/>
      <c r="D31" s="29">
        <f t="shared" si="1"/>
        <v>0</v>
      </c>
    </row>
    <row r="32" spans="1:4" ht="30" customHeight="1" x14ac:dyDescent="0.3">
      <c r="A32" s="30">
        <f>DEMANDA!A36</f>
        <v>0</v>
      </c>
      <c r="B32" s="31">
        <f>DEMANDA!B36</f>
        <v>0</v>
      </c>
      <c r="C32" s="3"/>
      <c r="D32" s="29">
        <f t="shared" si="1"/>
        <v>0</v>
      </c>
    </row>
    <row r="33" spans="1:4" ht="30" customHeight="1" x14ac:dyDescent="0.3">
      <c r="A33" s="30">
        <f>DEMANDA!A37</f>
        <v>0</v>
      </c>
      <c r="B33" s="31">
        <f>DEMANDA!B37</f>
        <v>0</v>
      </c>
      <c r="C33" s="3"/>
      <c r="D33" s="29">
        <f t="shared" si="1"/>
        <v>0</v>
      </c>
    </row>
    <row r="34" spans="1:4" ht="30" customHeight="1" x14ac:dyDescent="0.3">
      <c r="A34" s="30">
        <f>DEMANDA!A38</f>
        <v>0</v>
      </c>
      <c r="B34" s="31">
        <f>DEMANDA!B38</f>
        <v>0</v>
      </c>
      <c r="C34" s="3"/>
      <c r="D34" s="29">
        <f t="shared" si="1"/>
        <v>0</v>
      </c>
    </row>
    <row r="35" spans="1:4" ht="30" customHeight="1" x14ac:dyDescent="0.3">
      <c r="A35" s="30">
        <f>DEMANDA!A39</f>
        <v>0</v>
      </c>
      <c r="B35" s="31">
        <f>DEMANDA!B39</f>
        <v>0</v>
      </c>
      <c r="C35" s="3"/>
      <c r="D35" s="29">
        <f t="shared" si="1"/>
        <v>0</v>
      </c>
    </row>
    <row r="36" spans="1:4" ht="30" customHeight="1" x14ac:dyDescent="0.3">
      <c r="A36" s="30">
        <f>DEMANDA!A40</f>
        <v>0</v>
      </c>
      <c r="B36" s="31">
        <f>DEMANDA!B40</f>
        <v>0</v>
      </c>
      <c r="C36" s="3"/>
      <c r="D36" s="29">
        <f t="shared" si="1"/>
        <v>0</v>
      </c>
    </row>
    <row r="37" spans="1:4" ht="30" customHeight="1" x14ac:dyDescent="0.3">
      <c r="A37" s="30">
        <f>DEMANDA!A41</f>
        <v>0</v>
      </c>
      <c r="B37" s="31">
        <f>DEMANDA!B41</f>
        <v>0</v>
      </c>
      <c r="C37" s="3"/>
      <c r="D37" s="29">
        <f t="shared" si="1"/>
        <v>0</v>
      </c>
    </row>
    <row r="38" spans="1:4" ht="30" customHeight="1" x14ac:dyDescent="0.3">
      <c r="A38" s="30">
        <f>DEMANDA!A42</f>
        <v>0</v>
      </c>
      <c r="B38" s="31">
        <f>DEMANDA!B42</f>
        <v>0</v>
      </c>
      <c r="C38" s="3"/>
      <c r="D38" s="29">
        <f t="shared" si="1"/>
        <v>0</v>
      </c>
    </row>
    <row r="39" spans="1:4" ht="30" customHeight="1" x14ac:dyDescent="0.3">
      <c r="A39" s="30" t="e">
        <f>DEMANDA!A43</f>
        <v>#REF!</v>
      </c>
      <c r="B39" s="31" t="e">
        <f>DEMANDA!B43</f>
        <v>#REF!</v>
      </c>
      <c r="C39" s="3"/>
      <c r="D39" s="29">
        <f t="shared" si="1"/>
        <v>0</v>
      </c>
    </row>
    <row r="40" spans="1:4" ht="30" customHeight="1" x14ac:dyDescent="0.3">
      <c r="A40" s="30" t="e">
        <f>DEMANDA!A44</f>
        <v>#REF!</v>
      </c>
      <c r="B40" s="31" t="e">
        <f>DEMANDA!B44</f>
        <v>#REF!</v>
      </c>
      <c r="C40" s="3"/>
      <c r="D40" s="29">
        <f t="shared" si="1"/>
        <v>0</v>
      </c>
    </row>
    <row r="41" spans="1:4" ht="30" customHeight="1" x14ac:dyDescent="0.3">
      <c r="A41" s="30" t="e">
        <f>DEMANDA!A45</f>
        <v>#REF!</v>
      </c>
      <c r="B41" s="31" t="e">
        <f>DEMANDA!B45</f>
        <v>#REF!</v>
      </c>
      <c r="C41" s="3"/>
      <c r="D41" s="29">
        <f t="shared" si="1"/>
        <v>0</v>
      </c>
    </row>
    <row r="42" spans="1:4" ht="30" customHeight="1" x14ac:dyDescent="0.3">
      <c r="A42" s="30" t="e">
        <f>DEMANDA!A46</f>
        <v>#REF!</v>
      </c>
      <c r="B42" s="31" t="e">
        <f>DEMANDA!B46</f>
        <v>#REF!</v>
      </c>
      <c r="C42" s="3"/>
      <c r="D42" s="29">
        <f t="shared" si="1"/>
        <v>0</v>
      </c>
    </row>
    <row r="43" spans="1:4" ht="30" customHeight="1" x14ac:dyDescent="0.3">
      <c r="A43" s="30" t="e">
        <f>DEMANDA!A47</f>
        <v>#REF!</v>
      </c>
      <c r="B43" s="31" t="e">
        <f>DEMANDA!B47</f>
        <v>#REF!</v>
      </c>
      <c r="C43" s="3"/>
      <c r="D43" s="29">
        <f t="shared" si="1"/>
        <v>0</v>
      </c>
    </row>
    <row r="44" spans="1:4" ht="30" customHeight="1" x14ac:dyDescent="0.3">
      <c r="A44" s="30" t="e">
        <f>DEMANDA!A48</f>
        <v>#REF!</v>
      </c>
      <c r="B44" s="31" t="e">
        <f>DEMANDA!B48</f>
        <v>#REF!</v>
      </c>
      <c r="C44" s="3"/>
      <c r="D44" s="29">
        <f t="shared" si="1"/>
        <v>0</v>
      </c>
    </row>
    <row r="45" spans="1:4" ht="30" customHeight="1" x14ac:dyDescent="0.3">
      <c r="A45" s="30" t="e">
        <f>DEMANDA!A49</f>
        <v>#REF!</v>
      </c>
      <c r="B45" s="31" t="e">
        <f>DEMANDA!B49</f>
        <v>#REF!</v>
      </c>
      <c r="C45" s="3"/>
      <c r="D45" s="29">
        <f t="shared" si="1"/>
        <v>0</v>
      </c>
    </row>
    <row r="46" spans="1:4" ht="30" customHeight="1" x14ac:dyDescent="0.3">
      <c r="A46" s="30" t="e">
        <f>DEMANDA!A50</f>
        <v>#REF!</v>
      </c>
      <c r="B46" s="31" t="e">
        <f>DEMANDA!B50</f>
        <v>#REF!</v>
      </c>
      <c r="C46" s="3"/>
      <c r="D46" s="29">
        <f t="shared" si="1"/>
        <v>0</v>
      </c>
    </row>
    <row r="47" spans="1:4" ht="30" customHeight="1" x14ac:dyDescent="0.3">
      <c r="A47" s="30" t="e">
        <f>DEMANDA!A51</f>
        <v>#REF!</v>
      </c>
      <c r="B47" s="31" t="e">
        <f>DEMANDA!B51</f>
        <v>#REF!</v>
      </c>
      <c r="C47" s="3"/>
      <c r="D47" s="29">
        <f t="shared" si="1"/>
        <v>0</v>
      </c>
    </row>
    <row r="48" spans="1:4" ht="30" customHeight="1" x14ac:dyDescent="0.3">
      <c r="A48" s="30" t="e">
        <f>DEMANDA!A52</f>
        <v>#REF!</v>
      </c>
      <c r="B48" s="31" t="e">
        <f>DEMANDA!B52</f>
        <v>#REF!</v>
      </c>
      <c r="C48" s="3"/>
      <c r="D48" s="29">
        <f t="shared" si="1"/>
        <v>0</v>
      </c>
    </row>
    <row r="49" spans="1:4" ht="30" customHeight="1" x14ac:dyDescent="0.3">
      <c r="A49" s="30" t="e">
        <f>DEMANDA!A53</f>
        <v>#REF!</v>
      </c>
      <c r="B49" s="31" t="e">
        <f>DEMANDA!B53</f>
        <v>#REF!</v>
      </c>
      <c r="C49" s="3"/>
      <c r="D49" s="29">
        <f t="shared" si="1"/>
        <v>0</v>
      </c>
    </row>
    <row r="50" spans="1:4" ht="30" customHeight="1" x14ac:dyDescent="0.3">
      <c r="A50" s="30" t="e">
        <f>DEMANDA!A54</f>
        <v>#REF!</v>
      </c>
      <c r="B50" s="31" t="e">
        <f>DEMANDA!B54</f>
        <v>#REF!</v>
      </c>
      <c r="C50" s="3"/>
      <c r="D50" s="29">
        <f t="shared" si="1"/>
        <v>0</v>
      </c>
    </row>
    <row r="51" spans="1:4" ht="30" customHeight="1" x14ac:dyDescent="0.3">
      <c r="A51" s="30" t="e">
        <f>DEMANDA!A55</f>
        <v>#REF!</v>
      </c>
      <c r="B51" s="31" t="e">
        <f>DEMANDA!B55</f>
        <v>#REF!</v>
      </c>
      <c r="C51" s="3"/>
      <c r="D51" s="29">
        <f t="shared" si="1"/>
        <v>0</v>
      </c>
    </row>
    <row r="52" spans="1:4" ht="30" customHeight="1" x14ac:dyDescent="0.3">
      <c r="A52" s="30" t="e">
        <f>DEMANDA!A56</f>
        <v>#REF!</v>
      </c>
      <c r="B52" s="31" t="e">
        <f>DEMANDA!B56</f>
        <v>#REF!</v>
      </c>
      <c r="C52" s="3"/>
      <c r="D52" s="29">
        <f t="shared" si="1"/>
        <v>0</v>
      </c>
    </row>
    <row r="53" spans="1:4" ht="30" customHeight="1" x14ac:dyDescent="0.3">
      <c r="A53" s="30" t="e">
        <f>DEMANDA!A57</f>
        <v>#REF!</v>
      </c>
      <c r="B53" s="31" t="e">
        <f>DEMANDA!B57</f>
        <v>#REF!</v>
      </c>
      <c r="C53" s="3"/>
      <c r="D53" s="29">
        <f t="shared" si="1"/>
        <v>0</v>
      </c>
    </row>
    <row r="54" spans="1:4" ht="30" customHeight="1" x14ac:dyDescent="0.3">
      <c r="A54" s="30" t="e">
        <f>DEMANDA!A58</f>
        <v>#REF!</v>
      </c>
      <c r="B54" s="31" t="e">
        <f>DEMANDA!B58</f>
        <v>#REF!</v>
      </c>
      <c r="C54" s="3"/>
      <c r="D54" s="29">
        <f t="shared" si="1"/>
        <v>0</v>
      </c>
    </row>
    <row r="55" spans="1:4" ht="30" customHeight="1" x14ac:dyDescent="0.3">
      <c r="A55" s="30" t="e">
        <f>DEMANDA!A59</f>
        <v>#REF!</v>
      </c>
      <c r="B55" s="31" t="e">
        <f>DEMANDA!B59</f>
        <v>#REF!</v>
      </c>
      <c r="C55" s="3"/>
      <c r="D55" s="29">
        <f t="shared" si="1"/>
        <v>0</v>
      </c>
    </row>
    <row r="56" spans="1:4" ht="30" customHeight="1" x14ac:dyDescent="0.3">
      <c r="A56" s="30" t="e">
        <f>DEMANDA!A60</f>
        <v>#REF!</v>
      </c>
      <c r="B56" s="31" t="e">
        <f>DEMANDA!B60</f>
        <v>#REF!</v>
      </c>
      <c r="C56" s="3"/>
      <c r="D56" s="29">
        <f t="shared" si="1"/>
        <v>0</v>
      </c>
    </row>
    <row r="57" spans="1:4" ht="30" customHeight="1" x14ac:dyDescent="0.3">
      <c r="A57" s="30" t="e">
        <f>DEMANDA!A61</f>
        <v>#REF!</v>
      </c>
      <c r="B57" s="31" t="e">
        <f>DEMANDA!B61</f>
        <v>#REF!</v>
      </c>
      <c r="C57" s="3"/>
      <c r="D57" s="29">
        <f t="shared" si="1"/>
        <v>0</v>
      </c>
    </row>
    <row r="58" spans="1:4" ht="30" customHeight="1" x14ac:dyDescent="0.3">
      <c r="A58" s="30" t="e">
        <f>DEMANDA!A62</f>
        <v>#REF!</v>
      </c>
      <c r="B58" s="31" t="e">
        <f>DEMANDA!B62</f>
        <v>#REF!</v>
      </c>
      <c r="C58" s="3"/>
      <c r="D58" s="29">
        <f t="shared" si="1"/>
        <v>0</v>
      </c>
    </row>
    <row r="59" spans="1:4" ht="30" customHeight="1" x14ac:dyDescent="0.3">
      <c r="A59" s="30" t="e">
        <f>DEMANDA!A63</f>
        <v>#REF!</v>
      </c>
      <c r="B59" s="31" t="e">
        <f>DEMANDA!B63</f>
        <v>#REF!</v>
      </c>
      <c r="C59" s="3"/>
      <c r="D59" s="29">
        <f t="shared" si="1"/>
        <v>0</v>
      </c>
    </row>
    <row r="60" spans="1:4" ht="30" customHeight="1" x14ac:dyDescent="0.3">
      <c r="A60" s="30" t="e">
        <f>DEMANDA!A64</f>
        <v>#REF!</v>
      </c>
      <c r="B60" s="31" t="e">
        <f>DEMANDA!B64</f>
        <v>#REF!</v>
      </c>
      <c r="C60" s="3"/>
      <c r="D60" s="29">
        <f t="shared" si="1"/>
        <v>0</v>
      </c>
    </row>
    <row r="61" spans="1:4" ht="30" customHeight="1" x14ac:dyDescent="0.3">
      <c r="A61" s="30" t="e">
        <f>DEMANDA!A65</f>
        <v>#REF!</v>
      </c>
      <c r="B61" s="31" t="e">
        <f>DEMANDA!B65</f>
        <v>#REF!</v>
      </c>
      <c r="C61" s="3"/>
      <c r="D61" s="29">
        <f t="shared" si="1"/>
        <v>0</v>
      </c>
    </row>
    <row r="62" spans="1:4" ht="30" customHeight="1" x14ac:dyDescent="0.3">
      <c r="A62" s="30" t="e">
        <f>DEMANDA!A66</f>
        <v>#REF!</v>
      </c>
      <c r="B62" s="31" t="e">
        <f>DEMANDA!B66</f>
        <v>#REF!</v>
      </c>
      <c r="C62" s="3"/>
      <c r="D62" s="29">
        <f t="shared" si="1"/>
        <v>0</v>
      </c>
    </row>
    <row r="63" spans="1:4" ht="30" customHeight="1" x14ac:dyDescent="0.3">
      <c r="A63" s="30" t="e">
        <f>DEMANDA!A67</f>
        <v>#REF!</v>
      </c>
      <c r="B63" s="31" t="e">
        <f>DEMANDA!B67</f>
        <v>#REF!</v>
      </c>
      <c r="C63" s="3"/>
      <c r="D63" s="29">
        <f t="shared" si="1"/>
        <v>0</v>
      </c>
    </row>
    <row r="64" spans="1:4" ht="30" customHeight="1" x14ac:dyDescent="0.3">
      <c r="A64" s="30" t="e">
        <f>DEMANDA!A68</f>
        <v>#REF!</v>
      </c>
      <c r="B64" s="31" t="e">
        <f>DEMANDA!B68</f>
        <v>#REF!</v>
      </c>
      <c r="C64" s="3"/>
      <c r="D64" s="29">
        <f t="shared" si="1"/>
        <v>0</v>
      </c>
    </row>
    <row r="65" spans="1:4" ht="30" customHeight="1" x14ac:dyDescent="0.3">
      <c r="A65" s="30" t="e">
        <f>DEMANDA!A69</f>
        <v>#REF!</v>
      </c>
      <c r="B65" s="31" t="e">
        <f>DEMANDA!B69</f>
        <v>#REF!</v>
      </c>
      <c r="C65" s="3"/>
      <c r="D65" s="29">
        <f t="shared" si="1"/>
        <v>0</v>
      </c>
    </row>
    <row r="66" spans="1:4" ht="30" customHeight="1" x14ac:dyDescent="0.3">
      <c r="A66" s="30" t="e">
        <f>DEMANDA!A70</f>
        <v>#REF!</v>
      </c>
      <c r="B66" s="31" t="e">
        <f>DEMANDA!B70</f>
        <v>#REF!</v>
      </c>
      <c r="C66" s="3"/>
      <c r="D66" s="29">
        <f t="shared" si="1"/>
        <v>0</v>
      </c>
    </row>
    <row r="67" spans="1:4" ht="30" customHeight="1" x14ac:dyDescent="0.3">
      <c r="A67" s="30" t="e">
        <f>DEMANDA!A71</f>
        <v>#REF!</v>
      </c>
      <c r="B67" s="31" t="e">
        <f>DEMANDA!B71</f>
        <v>#REF!</v>
      </c>
      <c r="C67" s="3"/>
      <c r="D67" s="29">
        <f t="shared" si="1"/>
        <v>0</v>
      </c>
    </row>
    <row r="68" spans="1:4" ht="30" customHeight="1" x14ac:dyDescent="0.3">
      <c r="A68" s="30" t="e">
        <f>DEMANDA!A72</f>
        <v>#REF!</v>
      </c>
      <c r="B68" s="31" t="e">
        <f>DEMANDA!B72</f>
        <v>#REF!</v>
      </c>
      <c r="C68" s="3"/>
      <c r="D68" s="29">
        <f t="shared" si="1"/>
        <v>0</v>
      </c>
    </row>
    <row r="69" spans="1:4" ht="30" customHeight="1" x14ac:dyDescent="0.3">
      <c r="A69" s="30" t="e">
        <f>DEMANDA!A73</f>
        <v>#REF!</v>
      </c>
      <c r="B69" s="31" t="e">
        <f>DEMANDA!B73</f>
        <v>#REF!</v>
      </c>
      <c r="C69" s="3"/>
      <c r="D69" s="29">
        <f t="shared" si="1"/>
        <v>0</v>
      </c>
    </row>
    <row r="70" spans="1:4" ht="30" customHeight="1" x14ac:dyDescent="0.3">
      <c r="A70" s="30" t="e">
        <f>DEMANDA!A74</f>
        <v>#REF!</v>
      </c>
      <c r="B70" s="31" t="e">
        <f>DEMANDA!B74</f>
        <v>#REF!</v>
      </c>
      <c r="C70" s="3"/>
      <c r="D70" s="29">
        <f t="shared" si="1"/>
        <v>0</v>
      </c>
    </row>
    <row r="71" spans="1:4" ht="30" customHeight="1" x14ac:dyDescent="0.3">
      <c r="A71" s="30" t="e">
        <f>DEMANDA!A75</f>
        <v>#REF!</v>
      </c>
      <c r="B71" s="31" t="e">
        <f>DEMANDA!B75</f>
        <v>#REF!</v>
      </c>
      <c r="C71" s="3"/>
      <c r="D71" s="29">
        <f t="shared" si="1"/>
        <v>0</v>
      </c>
    </row>
    <row r="72" spans="1:4" ht="30" customHeight="1" x14ac:dyDescent="0.3">
      <c r="A72" s="30" t="e">
        <f>DEMANDA!A76</f>
        <v>#REF!</v>
      </c>
      <c r="B72" s="31" t="e">
        <f>DEMANDA!B76</f>
        <v>#REF!</v>
      </c>
      <c r="C72" s="3"/>
      <c r="D72" s="29">
        <f t="shared" si="1"/>
        <v>0</v>
      </c>
    </row>
    <row r="73" spans="1:4" ht="30" customHeight="1" x14ac:dyDescent="0.3">
      <c r="A73" s="30" t="e">
        <f>DEMANDA!A77</f>
        <v>#REF!</v>
      </c>
      <c r="B73" s="31" t="e">
        <f>DEMANDA!B77</f>
        <v>#REF!</v>
      </c>
      <c r="C73" s="3"/>
      <c r="D73" s="29">
        <f t="shared" si="1"/>
        <v>0</v>
      </c>
    </row>
    <row r="74" spans="1:4" ht="30" customHeight="1" x14ac:dyDescent="0.3">
      <c r="A74" s="30" t="e">
        <f>DEMANDA!A78</f>
        <v>#REF!</v>
      </c>
      <c r="B74" s="31" t="e">
        <f>DEMANDA!B78</f>
        <v>#REF!</v>
      </c>
      <c r="C74" s="3"/>
      <c r="D74" s="29">
        <f t="shared" si="1"/>
        <v>0</v>
      </c>
    </row>
    <row r="75" spans="1:4" ht="30" customHeight="1" x14ac:dyDescent="0.3">
      <c r="A75" s="30" t="e">
        <f>DEMANDA!A79</f>
        <v>#REF!</v>
      </c>
      <c r="B75" s="31" t="e">
        <f>DEMANDA!B79</f>
        <v>#REF!</v>
      </c>
      <c r="C75" s="3"/>
      <c r="D75" s="29">
        <f t="shared" si="1"/>
        <v>0</v>
      </c>
    </row>
    <row r="76" spans="1:4" ht="30" customHeight="1" x14ac:dyDescent="0.3">
      <c r="A76" s="30" t="e">
        <f>DEMANDA!A80</f>
        <v>#REF!</v>
      </c>
      <c r="B76" s="31" t="e">
        <f>DEMANDA!B80</f>
        <v>#REF!</v>
      </c>
      <c r="C76" s="3"/>
      <c r="D76" s="29">
        <f t="shared" si="1"/>
        <v>0</v>
      </c>
    </row>
    <row r="77" spans="1:4" ht="30" customHeight="1" x14ac:dyDescent="0.3">
      <c r="A77" s="30" t="e">
        <f>DEMANDA!A81</f>
        <v>#REF!</v>
      </c>
      <c r="B77" s="31" t="e">
        <f>DEMANDA!B81</f>
        <v>#REF!</v>
      </c>
      <c r="C77" s="3"/>
      <c r="D77" s="29">
        <f t="shared" si="1"/>
        <v>0</v>
      </c>
    </row>
    <row r="78" spans="1:4" ht="30" customHeight="1" x14ac:dyDescent="0.3">
      <c r="A78" s="30" t="e">
        <f>DEMANDA!A82</f>
        <v>#REF!</v>
      </c>
      <c r="B78" s="31" t="e">
        <f>DEMANDA!B82</f>
        <v>#REF!</v>
      </c>
      <c r="C78" s="3"/>
      <c r="D78" s="29">
        <f t="shared" si="1"/>
        <v>0</v>
      </c>
    </row>
    <row r="79" spans="1:4" ht="30" customHeight="1" x14ac:dyDescent="0.3">
      <c r="A79" s="30" t="e">
        <f>DEMANDA!A83</f>
        <v>#REF!</v>
      </c>
      <c r="B79" s="31" t="e">
        <f>DEMANDA!B83</f>
        <v>#REF!</v>
      </c>
      <c r="C79" s="3"/>
      <c r="D79" s="29">
        <f t="shared" si="1"/>
        <v>0</v>
      </c>
    </row>
    <row r="80" spans="1:4" ht="30" customHeight="1" x14ac:dyDescent="0.3">
      <c r="A80" s="30" t="e">
        <f>DEMANDA!A84</f>
        <v>#REF!</v>
      </c>
      <c r="B80" s="31" t="e">
        <f>DEMANDA!B84</f>
        <v>#REF!</v>
      </c>
      <c r="C80" s="3"/>
      <c r="D80" s="29">
        <f t="shared" si="1"/>
        <v>0</v>
      </c>
    </row>
    <row r="81" spans="1:4" ht="30" customHeight="1" x14ac:dyDescent="0.3">
      <c r="A81" s="30" t="e">
        <f>DEMANDA!A85</f>
        <v>#REF!</v>
      </c>
      <c r="B81" s="31" t="e">
        <f>DEMANDA!B85</f>
        <v>#REF!</v>
      </c>
      <c r="C81" s="3"/>
      <c r="D81" s="29">
        <f t="shared" si="1"/>
        <v>0</v>
      </c>
    </row>
    <row r="82" spans="1:4" ht="30" customHeight="1" x14ac:dyDescent="0.3">
      <c r="A82" s="30" t="e">
        <f>DEMANDA!A86</f>
        <v>#REF!</v>
      </c>
      <c r="B82" s="31" t="e">
        <f>DEMANDA!B86</f>
        <v>#REF!</v>
      </c>
      <c r="C82" s="3"/>
      <c r="D82" s="29">
        <f t="shared" si="1"/>
        <v>0</v>
      </c>
    </row>
    <row r="83" spans="1:4" ht="30" customHeight="1" x14ac:dyDescent="0.3">
      <c r="A83" s="30" t="e">
        <f>DEMANDA!A87</f>
        <v>#REF!</v>
      </c>
      <c r="B83" s="31" t="e">
        <f>DEMANDA!B87</f>
        <v>#REF!</v>
      </c>
      <c r="C83" s="3"/>
      <c r="D83" s="29">
        <f t="shared" si="1"/>
        <v>0</v>
      </c>
    </row>
    <row r="84" spans="1:4" ht="30" customHeight="1" x14ac:dyDescent="0.3">
      <c r="A84" s="30" t="e">
        <f>DEMANDA!A88</f>
        <v>#REF!</v>
      </c>
      <c r="B84" s="31" t="e">
        <f>DEMANDA!B88</f>
        <v>#REF!</v>
      </c>
      <c r="C84" s="3"/>
      <c r="D84" s="29">
        <f t="shared" si="1"/>
        <v>0</v>
      </c>
    </row>
    <row r="85" spans="1:4" ht="30" customHeight="1" x14ac:dyDescent="0.3">
      <c r="A85" s="30" t="e">
        <f>DEMANDA!A89</f>
        <v>#REF!</v>
      </c>
      <c r="B85" s="31" t="e">
        <f>DEMANDA!B89</f>
        <v>#REF!</v>
      </c>
      <c r="C85" s="3"/>
      <c r="D85" s="29">
        <f t="shared" si="1"/>
        <v>0</v>
      </c>
    </row>
    <row r="86" spans="1:4" ht="30" customHeight="1" x14ac:dyDescent="0.3">
      <c r="A86" s="30" t="e">
        <f>DEMANDA!A90</f>
        <v>#REF!</v>
      </c>
      <c r="B86" s="31" t="e">
        <f>DEMANDA!B90</f>
        <v>#REF!</v>
      </c>
      <c r="C86" s="3"/>
      <c r="D86" s="29">
        <f t="shared" si="1"/>
        <v>0</v>
      </c>
    </row>
    <row r="87" spans="1:4" ht="30" customHeight="1" x14ac:dyDescent="0.3">
      <c r="A87" s="30" t="e">
        <f>DEMANDA!A91</f>
        <v>#REF!</v>
      </c>
      <c r="B87" s="31" t="e">
        <f>DEMANDA!B91</f>
        <v>#REF!</v>
      </c>
      <c r="C87" s="3"/>
      <c r="D87" s="29">
        <f t="shared" si="1"/>
        <v>0</v>
      </c>
    </row>
    <row r="88" spans="1:4" ht="30" customHeight="1" x14ac:dyDescent="0.3">
      <c r="A88" s="30" t="e">
        <f>DEMANDA!A92</f>
        <v>#REF!</v>
      </c>
      <c r="B88" s="31" t="e">
        <f>DEMANDA!B92</f>
        <v>#REF!</v>
      </c>
      <c r="C88" s="3"/>
      <c r="D88" s="29">
        <f t="shared" si="1"/>
        <v>0</v>
      </c>
    </row>
    <row r="89" spans="1:4" ht="30" customHeight="1" x14ac:dyDescent="0.3">
      <c r="A89" s="30" t="e">
        <f>DEMANDA!A93</f>
        <v>#REF!</v>
      </c>
      <c r="B89" s="31" t="e">
        <f>DEMANDA!B93</f>
        <v>#REF!</v>
      </c>
      <c r="C89" s="3"/>
      <c r="D89" s="29">
        <f t="shared" ref="D89:D152" si="2">IF(C89="SI",5,0)</f>
        <v>0</v>
      </c>
    </row>
    <row r="90" spans="1:4" ht="30" customHeight="1" x14ac:dyDescent="0.3">
      <c r="A90" s="30" t="e">
        <f>DEMANDA!A94</f>
        <v>#REF!</v>
      </c>
      <c r="B90" s="31" t="e">
        <f>DEMANDA!B94</f>
        <v>#REF!</v>
      </c>
      <c r="C90" s="3"/>
      <c r="D90" s="29">
        <f t="shared" si="2"/>
        <v>0</v>
      </c>
    </row>
    <row r="91" spans="1:4" ht="30" customHeight="1" x14ac:dyDescent="0.3">
      <c r="A91" s="30" t="e">
        <f>DEMANDA!A95</f>
        <v>#REF!</v>
      </c>
      <c r="B91" s="31" t="e">
        <f>DEMANDA!B95</f>
        <v>#REF!</v>
      </c>
      <c r="C91" s="3"/>
      <c r="D91" s="29">
        <f t="shared" si="2"/>
        <v>0</v>
      </c>
    </row>
    <row r="92" spans="1:4" ht="30" customHeight="1" x14ac:dyDescent="0.3">
      <c r="A92" s="30" t="e">
        <f>DEMANDA!A96</f>
        <v>#REF!</v>
      </c>
      <c r="B92" s="31" t="e">
        <f>DEMANDA!B96</f>
        <v>#REF!</v>
      </c>
      <c r="C92" s="3"/>
      <c r="D92" s="29">
        <f t="shared" si="2"/>
        <v>0</v>
      </c>
    </row>
    <row r="93" spans="1:4" ht="30" customHeight="1" x14ac:dyDescent="0.3">
      <c r="A93" s="30" t="e">
        <f>DEMANDA!A97</f>
        <v>#REF!</v>
      </c>
      <c r="B93" s="31" t="e">
        <f>DEMANDA!B97</f>
        <v>#REF!</v>
      </c>
      <c r="C93" s="3"/>
      <c r="D93" s="29">
        <f t="shared" si="2"/>
        <v>0</v>
      </c>
    </row>
    <row r="94" spans="1:4" ht="30" customHeight="1" x14ac:dyDescent="0.3">
      <c r="A94" s="30" t="e">
        <f>DEMANDA!A98</f>
        <v>#REF!</v>
      </c>
      <c r="B94" s="31" t="e">
        <f>DEMANDA!B98</f>
        <v>#REF!</v>
      </c>
      <c r="C94" s="3"/>
      <c r="D94" s="29">
        <f t="shared" si="2"/>
        <v>0</v>
      </c>
    </row>
    <row r="95" spans="1:4" ht="30" customHeight="1" x14ac:dyDescent="0.3">
      <c r="A95" s="30" t="e">
        <f>DEMANDA!A99</f>
        <v>#REF!</v>
      </c>
      <c r="B95" s="31" t="e">
        <f>DEMANDA!B99</f>
        <v>#REF!</v>
      </c>
      <c r="C95" s="3"/>
      <c r="D95" s="29">
        <f t="shared" si="2"/>
        <v>0</v>
      </c>
    </row>
    <row r="96" spans="1:4" ht="30" customHeight="1" x14ac:dyDescent="0.3">
      <c r="A96" s="30" t="e">
        <f>DEMANDA!A100</f>
        <v>#REF!</v>
      </c>
      <c r="B96" s="31" t="e">
        <f>DEMANDA!B100</f>
        <v>#REF!</v>
      </c>
      <c r="C96" s="3"/>
      <c r="D96" s="29">
        <f t="shared" si="2"/>
        <v>0</v>
      </c>
    </row>
    <row r="97" spans="1:4" ht="30" customHeight="1" x14ac:dyDescent="0.3">
      <c r="A97" s="30" t="e">
        <f>DEMANDA!A101</f>
        <v>#REF!</v>
      </c>
      <c r="B97" s="31" t="e">
        <f>DEMANDA!B101</f>
        <v>#REF!</v>
      </c>
      <c r="C97" s="3"/>
      <c r="D97" s="29">
        <f t="shared" si="2"/>
        <v>0</v>
      </c>
    </row>
    <row r="98" spans="1:4" ht="30" customHeight="1" x14ac:dyDescent="0.3">
      <c r="A98" s="30" t="e">
        <f>DEMANDA!A102</f>
        <v>#REF!</v>
      </c>
      <c r="B98" s="31" t="e">
        <f>DEMANDA!B102</f>
        <v>#REF!</v>
      </c>
      <c r="C98" s="3"/>
      <c r="D98" s="29">
        <f t="shared" si="2"/>
        <v>0</v>
      </c>
    </row>
    <row r="99" spans="1:4" ht="30" customHeight="1" x14ac:dyDescent="0.3">
      <c r="A99" s="30" t="e">
        <f>DEMANDA!A103</f>
        <v>#REF!</v>
      </c>
      <c r="B99" s="31" t="e">
        <f>DEMANDA!B103</f>
        <v>#REF!</v>
      </c>
      <c r="C99" s="3"/>
      <c r="D99" s="29">
        <f t="shared" si="2"/>
        <v>0</v>
      </c>
    </row>
    <row r="100" spans="1:4" ht="30" customHeight="1" x14ac:dyDescent="0.3">
      <c r="A100" s="30" t="e">
        <f>DEMANDA!A104</f>
        <v>#REF!</v>
      </c>
      <c r="B100" s="31" t="e">
        <f>DEMANDA!B104</f>
        <v>#REF!</v>
      </c>
      <c r="C100" s="3"/>
      <c r="D100" s="29">
        <f t="shared" si="2"/>
        <v>0</v>
      </c>
    </row>
    <row r="101" spans="1:4" ht="30" customHeight="1" x14ac:dyDescent="0.3">
      <c r="A101" s="30" t="e">
        <f>DEMANDA!A105</f>
        <v>#REF!</v>
      </c>
      <c r="B101" s="31" t="e">
        <f>DEMANDA!B105</f>
        <v>#REF!</v>
      </c>
      <c r="C101" s="3"/>
      <c r="D101" s="29">
        <f t="shared" si="2"/>
        <v>0</v>
      </c>
    </row>
    <row r="102" spans="1:4" ht="30" customHeight="1" x14ac:dyDescent="0.3">
      <c r="A102" s="30" t="e">
        <f>DEMANDA!A106</f>
        <v>#REF!</v>
      </c>
      <c r="B102" s="31" t="e">
        <f>DEMANDA!B106</f>
        <v>#REF!</v>
      </c>
      <c r="C102" s="3"/>
      <c r="D102" s="29">
        <f t="shared" si="2"/>
        <v>0</v>
      </c>
    </row>
    <row r="103" spans="1:4" ht="30" customHeight="1" x14ac:dyDescent="0.3">
      <c r="A103" s="30" t="e">
        <f>DEMANDA!A107</f>
        <v>#REF!</v>
      </c>
      <c r="B103" s="31" t="e">
        <f>DEMANDA!B107</f>
        <v>#REF!</v>
      </c>
      <c r="C103" s="3"/>
      <c r="D103" s="29">
        <f t="shared" si="2"/>
        <v>0</v>
      </c>
    </row>
    <row r="104" spans="1:4" ht="30" customHeight="1" x14ac:dyDescent="0.3">
      <c r="A104" s="30" t="e">
        <f>DEMANDA!A108</f>
        <v>#REF!</v>
      </c>
      <c r="B104" s="31" t="e">
        <f>DEMANDA!B108</f>
        <v>#REF!</v>
      </c>
      <c r="C104" s="3"/>
      <c r="D104" s="29">
        <f t="shared" si="2"/>
        <v>0</v>
      </c>
    </row>
    <row r="105" spans="1:4" ht="30" customHeight="1" x14ac:dyDescent="0.3">
      <c r="A105" s="30" t="e">
        <f>DEMANDA!A109</f>
        <v>#REF!</v>
      </c>
      <c r="B105" s="31" t="e">
        <f>DEMANDA!B109</f>
        <v>#REF!</v>
      </c>
      <c r="C105" s="3"/>
      <c r="D105" s="29">
        <f t="shared" si="2"/>
        <v>0</v>
      </c>
    </row>
    <row r="106" spans="1:4" ht="30" customHeight="1" x14ac:dyDescent="0.3">
      <c r="A106" s="30" t="e">
        <f>DEMANDA!A110</f>
        <v>#REF!</v>
      </c>
      <c r="B106" s="31" t="e">
        <f>DEMANDA!B110</f>
        <v>#REF!</v>
      </c>
      <c r="C106" s="3"/>
      <c r="D106" s="29">
        <f t="shared" si="2"/>
        <v>0</v>
      </c>
    </row>
    <row r="107" spans="1:4" ht="30" customHeight="1" x14ac:dyDescent="0.3">
      <c r="A107" s="30" t="e">
        <f>DEMANDA!A111</f>
        <v>#REF!</v>
      </c>
      <c r="B107" s="31" t="e">
        <f>DEMANDA!B111</f>
        <v>#REF!</v>
      </c>
      <c r="C107" s="3"/>
      <c r="D107" s="29">
        <f t="shared" si="2"/>
        <v>0</v>
      </c>
    </row>
    <row r="108" spans="1:4" ht="30" customHeight="1" x14ac:dyDescent="0.3">
      <c r="A108" s="30" t="e">
        <f>DEMANDA!A112</f>
        <v>#REF!</v>
      </c>
      <c r="B108" s="31" t="e">
        <f>DEMANDA!B112</f>
        <v>#REF!</v>
      </c>
      <c r="C108" s="3"/>
      <c r="D108" s="29">
        <f t="shared" si="2"/>
        <v>0</v>
      </c>
    </row>
    <row r="109" spans="1:4" ht="30" customHeight="1" x14ac:dyDescent="0.3">
      <c r="A109" s="30" t="e">
        <f>DEMANDA!A113</f>
        <v>#REF!</v>
      </c>
      <c r="B109" s="31" t="e">
        <f>DEMANDA!B113</f>
        <v>#REF!</v>
      </c>
      <c r="C109" s="3"/>
      <c r="D109" s="29">
        <f t="shared" si="2"/>
        <v>0</v>
      </c>
    </row>
    <row r="110" spans="1:4" ht="30" customHeight="1" x14ac:dyDescent="0.3">
      <c r="A110" s="30" t="e">
        <f>DEMANDA!A114</f>
        <v>#REF!</v>
      </c>
      <c r="B110" s="31" t="e">
        <f>DEMANDA!B114</f>
        <v>#REF!</v>
      </c>
      <c r="C110" s="3"/>
      <c r="D110" s="29">
        <f t="shared" si="2"/>
        <v>0</v>
      </c>
    </row>
    <row r="111" spans="1:4" ht="30" customHeight="1" x14ac:dyDescent="0.3">
      <c r="A111" s="30" t="e">
        <f>DEMANDA!A115</f>
        <v>#REF!</v>
      </c>
      <c r="B111" s="31" t="e">
        <f>DEMANDA!B115</f>
        <v>#REF!</v>
      </c>
      <c r="C111" s="3"/>
      <c r="D111" s="29">
        <f t="shared" si="2"/>
        <v>0</v>
      </c>
    </row>
    <row r="112" spans="1:4" ht="30" customHeight="1" x14ac:dyDescent="0.3">
      <c r="A112" s="30" t="e">
        <f>DEMANDA!A116</f>
        <v>#REF!</v>
      </c>
      <c r="B112" s="31" t="e">
        <f>DEMANDA!B116</f>
        <v>#REF!</v>
      </c>
      <c r="C112" s="3"/>
      <c r="D112" s="29">
        <f t="shared" si="2"/>
        <v>0</v>
      </c>
    </row>
    <row r="113" spans="1:4" ht="30" customHeight="1" x14ac:dyDescent="0.3">
      <c r="A113" s="30" t="e">
        <f>DEMANDA!A117</f>
        <v>#REF!</v>
      </c>
      <c r="B113" s="31" t="e">
        <f>DEMANDA!B117</f>
        <v>#REF!</v>
      </c>
      <c r="C113" s="3"/>
      <c r="D113" s="29">
        <f t="shared" si="2"/>
        <v>0</v>
      </c>
    </row>
    <row r="114" spans="1:4" ht="30" customHeight="1" x14ac:dyDescent="0.3">
      <c r="A114" s="30" t="e">
        <f>DEMANDA!A118</f>
        <v>#REF!</v>
      </c>
      <c r="B114" s="31" t="e">
        <f>DEMANDA!B118</f>
        <v>#REF!</v>
      </c>
      <c r="C114" s="3"/>
      <c r="D114" s="29">
        <f t="shared" si="2"/>
        <v>0</v>
      </c>
    </row>
    <row r="115" spans="1:4" ht="30" customHeight="1" x14ac:dyDescent="0.3">
      <c r="A115" s="30" t="e">
        <f>DEMANDA!A119</f>
        <v>#REF!</v>
      </c>
      <c r="B115" s="31" t="e">
        <f>DEMANDA!B119</f>
        <v>#REF!</v>
      </c>
      <c r="C115" s="3"/>
      <c r="D115" s="29">
        <f t="shared" si="2"/>
        <v>0</v>
      </c>
    </row>
    <row r="116" spans="1:4" ht="30" customHeight="1" x14ac:dyDescent="0.3">
      <c r="A116" s="30" t="e">
        <f>DEMANDA!A120</f>
        <v>#REF!</v>
      </c>
      <c r="B116" s="31" t="e">
        <f>DEMANDA!B120</f>
        <v>#REF!</v>
      </c>
      <c r="C116" s="3"/>
      <c r="D116" s="29">
        <f t="shared" si="2"/>
        <v>0</v>
      </c>
    </row>
    <row r="117" spans="1:4" ht="30" customHeight="1" x14ac:dyDescent="0.3">
      <c r="A117" s="30" t="e">
        <f>DEMANDA!A121</f>
        <v>#REF!</v>
      </c>
      <c r="B117" s="31" t="e">
        <f>DEMANDA!B121</f>
        <v>#REF!</v>
      </c>
      <c r="C117" s="3"/>
      <c r="D117" s="29">
        <f t="shared" si="2"/>
        <v>0</v>
      </c>
    </row>
    <row r="118" spans="1:4" ht="30" customHeight="1" x14ac:dyDescent="0.3">
      <c r="A118" s="30" t="e">
        <f>DEMANDA!A122</f>
        <v>#REF!</v>
      </c>
      <c r="B118" s="31" t="e">
        <f>DEMANDA!B122</f>
        <v>#REF!</v>
      </c>
      <c r="C118" s="3"/>
      <c r="D118" s="29">
        <f t="shared" si="2"/>
        <v>0</v>
      </c>
    </row>
    <row r="119" spans="1:4" ht="30" customHeight="1" x14ac:dyDescent="0.3">
      <c r="A119" s="30" t="e">
        <f>DEMANDA!A123</f>
        <v>#REF!</v>
      </c>
      <c r="B119" s="31" t="e">
        <f>DEMANDA!B123</f>
        <v>#REF!</v>
      </c>
      <c r="C119" s="3"/>
      <c r="D119" s="29">
        <f t="shared" si="2"/>
        <v>0</v>
      </c>
    </row>
    <row r="120" spans="1:4" ht="30" customHeight="1" x14ac:dyDescent="0.3">
      <c r="A120" s="30" t="e">
        <f>DEMANDA!A124</f>
        <v>#REF!</v>
      </c>
      <c r="B120" s="31" t="e">
        <f>DEMANDA!B124</f>
        <v>#REF!</v>
      </c>
      <c r="C120" s="3"/>
      <c r="D120" s="29">
        <f t="shared" si="2"/>
        <v>0</v>
      </c>
    </row>
    <row r="121" spans="1:4" ht="30" customHeight="1" x14ac:dyDescent="0.3">
      <c r="A121" s="30" t="e">
        <f>DEMANDA!A125</f>
        <v>#REF!</v>
      </c>
      <c r="B121" s="31" t="e">
        <f>DEMANDA!B125</f>
        <v>#REF!</v>
      </c>
      <c r="C121" s="3"/>
      <c r="D121" s="29">
        <f t="shared" si="2"/>
        <v>0</v>
      </c>
    </row>
    <row r="122" spans="1:4" ht="30" customHeight="1" x14ac:dyDescent="0.3">
      <c r="A122" s="30" t="e">
        <f>DEMANDA!A126</f>
        <v>#REF!</v>
      </c>
      <c r="B122" s="31" t="e">
        <f>DEMANDA!B126</f>
        <v>#REF!</v>
      </c>
      <c r="C122" s="3"/>
      <c r="D122" s="29">
        <f t="shared" si="2"/>
        <v>0</v>
      </c>
    </row>
    <row r="123" spans="1:4" ht="30" customHeight="1" x14ac:dyDescent="0.3">
      <c r="A123" s="30" t="e">
        <f>DEMANDA!A127</f>
        <v>#REF!</v>
      </c>
      <c r="B123" s="31" t="e">
        <f>DEMANDA!B127</f>
        <v>#REF!</v>
      </c>
      <c r="C123" s="3"/>
      <c r="D123" s="29">
        <f t="shared" si="2"/>
        <v>0</v>
      </c>
    </row>
    <row r="124" spans="1:4" ht="30" customHeight="1" x14ac:dyDescent="0.3">
      <c r="A124" s="30" t="e">
        <f>DEMANDA!A128</f>
        <v>#REF!</v>
      </c>
      <c r="B124" s="31" t="e">
        <f>DEMANDA!B128</f>
        <v>#REF!</v>
      </c>
      <c r="C124" s="3"/>
      <c r="D124" s="29">
        <f t="shared" si="2"/>
        <v>0</v>
      </c>
    </row>
    <row r="125" spans="1:4" ht="30" customHeight="1" x14ac:dyDescent="0.3">
      <c r="A125" s="30" t="e">
        <f>DEMANDA!A129</f>
        <v>#REF!</v>
      </c>
      <c r="B125" s="31" t="e">
        <f>DEMANDA!B129</f>
        <v>#REF!</v>
      </c>
      <c r="C125" s="3"/>
      <c r="D125" s="29">
        <f t="shared" si="2"/>
        <v>0</v>
      </c>
    </row>
    <row r="126" spans="1:4" ht="30" customHeight="1" x14ac:dyDescent="0.3">
      <c r="A126" s="30" t="e">
        <f>DEMANDA!A130</f>
        <v>#REF!</v>
      </c>
      <c r="B126" s="31" t="e">
        <f>DEMANDA!B130</f>
        <v>#REF!</v>
      </c>
      <c r="C126" s="3"/>
      <c r="D126" s="29">
        <f t="shared" si="2"/>
        <v>0</v>
      </c>
    </row>
    <row r="127" spans="1:4" ht="30" customHeight="1" x14ac:dyDescent="0.3">
      <c r="A127" s="30" t="e">
        <f>DEMANDA!A131</f>
        <v>#REF!</v>
      </c>
      <c r="B127" s="31" t="e">
        <f>DEMANDA!B131</f>
        <v>#REF!</v>
      </c>
      <c r="C127" s="3"/>
      <c r="D127" s="29">
        <f t="shared" si="2"/>
        <v>0</v>
      </c>
    </row>
    <row r="128" spans="1:4" ht="30" customHeight="1" x14ac:dyDescent="0.3">
      <c r="A128" s="30" t="e">
        <f>DEMANDA!A132</f>
        <v>#REF!</v>
      </c>
      <c r="B128" s="31" t="e">
        <f>DEMANDA!B132</f>
        <v>#REF!</v>
      </c>
      <c r="C128" s="3"/>
      <c r="D128" s="29">
        <f t="shared" si="2"/>
        <v>0</v>
      </c>
    </row>
    <row r="129" spans="1:4" ht="30" customHeight="1" x14ac:dyDescent="0.3">
      <c r="A129" s="30" t="e">
        <f>DEMANDA!A133</f>
        <v>#REF!</v>
      </c>
      <c r="B129" s="31" t="e">
        <f>DEMANDA!B133</f>
        <v>#REF!</v>
      </c>
      <c r="C129" s="3"/>
      <c r="D129" s="29">
        <f t="shared" si="2"/>
        <v>0</v>
      </c>
    </row>
    <row r="130" spans="1:4" ht="30" customHeight="1" x14ac:dyDescent="0.3">
      <c r="A130" s="30" t="e">
        <f>DEMANDA!A134</f>
        <v>#REF!</v>
      </c>
      <c r="B130" s="31" t="e">
        <f>DEMANDA!B134</f>
        <v>#REF!</v>
      </c>
      <c r="C130" s="3"/>
      <c r="D130" s="29">
        <f t="shared" si="2"/>
        <v>0</v>
      </c>
    </row>
    <row r="131" spans="1:4" ht="30" customHeight="1" x14ac:dyDescent="0.3">
      <c r="A131" s="30" t="e">
        <f>DEMANDA!A135</f>
        <v>#REF!</v>
      </c>
      <c r="B131" s="31" t="e">
        <f>DEMANDA!B135</f>
        <v>#REF!</v>
      </c>
      <c r="C131" s="3"/>
      <c r="D131" s="29">
        <f t="shared" si="2"/>
        <v>0</v>
      </c>
    </row>
    <row r="132" spans="1:4" ht="30" customHeight="1" x14ac:dyDescent="0.3">
      <c r="A132" s="30" t="e">
        <f>DEMANDA!A136</f>
        <v>#REF!</v>
      </c>
      <c r="B132" s="31" t="e">
        <f>DEMANDA!B136</f>
        <v>#REF!</v>
      </c>
      <c r="C132" s="3"/>
      <c r="D132" s="29">
        <f t="shared" si="2"/>
        <v>0</v>
      </c>
    </row>
    <row r="133" spans="1:4" ht="30" customHeight="1" x14ac:dyDescent="0.3">
      <c r="A133" s="30" t="e">
        <f>DEMANDA!A137</f>
        <v>#REF!</v>
      </c>
      <c r="B133" s="31" t="e">
        <f>DEMANDA!B137</f>
        <v>#REF!</v>
      </c>
      <c r="C133" s="3"/>
      <c r="D133" s="29">
        <f t="shared" si="2"/>
        <v>0</v>
      </c>
    </row>
    <row r="134" spans="1:4" ht="30" customHeight="1" x14ac:dyDescent="0.3">
      <c r="A134" s="30" t="e">
        <f>DEMANDA!A138</f>
        <v>#REF!</v>
      </c>
      <c r="B134" s="31" t="e">
        <f>DEMANDA!B138</f>
        <v>#REF!</v>
      </c>
      <c r="C134" s="3"/>
      <c r="D134" s="29">
        <f t="shared" si="2"/>
        <v>0</v>
      </c>
    </row>
    <row r="135" spans="1:4" ht="30" customHeight="1" x14ac:dyDescent="0.3">
      <c r="A135" s="30" t="e">
        <f>DEMANDA!A139</f>
        <v>#REF!</v>
      </c>
      <c r="B135" s="31" t="e">
        <f>DEMANDA!B139</f>
        <v>#REF!</v>
      </c>
      <c r="C135" s="3"/>
      <c r="D135" s="29">
        <f t="shared" si="2"/>
        <v>0</v>
      </c>
    </row>
    <row r="136" spans="1:4" ht="30" customHeight="1" x14ac:dyDescent="0.3">
      <c r="A136" s="30" t="e">
        <f>DEMANDA!A140</f>
        <v>#REF!</v>
      </c>
      <c r="B136" s="31" t="e">
        <f>DEMANDA!B140</f>
        <v>#REF!</v>
      </c>
      <c r="C136" s="3"/>
      <c r="D136" s="29">
        <f t="shared" si="2"/>
        <v>0</v>
      </c>
    </row>
    <row r="137" spans="1:4" ht="30" customHeight="1" x14ac:dyDescent="0.3">
      <c r="A137" s="30" t="e">
        <f>DEMANDA!A141</f>
        <v>#REF!</v>
      </c>
      <c r="B137" s="31" t="e">
        <f>DEMANDA!B141</f>
        <v>#REF!</v>
      </c>
      <c r="C137" s="3"/>
      <c r="D137" s="29">
        <f t="shared" si="2"/>
        <v>0</v>
      </c>
    </row>
    <row r="138" spans="1:4" ht="30" customHeight="1" x14ac:dyDescent="0.3">
      <c r="A138" s="30" t="e">
        <f>DEMANDA!A142</f>
        <v>#REF!</v>
      </c>
      <c r="B138" s="31" t="e">
        <f>DEMANDA!B142</f>
        <v>#REF!</v>
      </c>
      <c r="C138" s="3"/>
      <c r="D138" s="29">
        <f t="shared" si="2"/>
        <v>0</v>
      </c>
    </row>
    <row r="139" spans="1:4" ht="30" customHeight="1" x14ac:dyDescent="0.3">
      <c r="A139" s="30" t="e">
        <f>DEMANDA!A143</f>
        <v>#REF!</v>
      </c>
      <c r="B139" s="31" t="e">
        <f>DEMANDA!B143</f>
        <v>#REF!</v>
      </c>
      <c r="C139" s="3"/>
      <c r="D139" s="29">
        <f t="shared" si="2"/>
        <v>0</v>
      </c>
    </row>
    <row r="140" spans="1:4" ht="30" customHeight="1" x14ac:dyDescent="0.3">
      <c r="A140" s="30" t="e">
        <f>DEMANDA!A144</f>
        <v>#REF!</v>
      </c>
      <c r="B140" s="31" t="e">
        <f>DEMANDA!B144</f>
        <v>#REF!</v>
      </c>
      <c r="C140" s="3"/>
      <c r="D140" s="29">
        <f t="shared" si="2"/>
        <v>0</v>
      </c>
    </row>
    <row r="141" spans="1:4" ht="30" customHeight="1" x14ac:dyDescent="0.3">
      <c r="A141" s="30" t="e">
        <f>DEMANDA!A145</f>
        <v>#REF!</v>
      </c>
      <c r="B141" s="31" t="e">
        <f>DEMANDA!B145</f>
        <v>#REF!</v>
      </c>
      <c r="C141" s="3"/>
      <c r="D141" s="29">
        <f t="shared" si="2"/>
        <v>0</v>
      </c>
    </row>
    <row r="142" spans="1:4" ht="30" customHeight="1" x14ac:dyDescent="0.3">
      <c r="A142" s="30" t="e">
        <f>DEMANDA!A146</f>
        <v>#REF!</v>
      </c>
      <c r="B142" s="31" t="e">
        <f>DEMANDA!B146</f>
        <v>#REF!</v>
      </c>
      <c r="C142" s="3"/>
      <c r="D142" s="29">
        <f t="shared" si="2"/>
        <v>0</v>
      </c>
    </row>
    <row r="143" spans="1:4" ht="30" customHeight="1" x14ac:dyDescent="0.3">
      <c r="A143" s="30" t="e">
        <f>DEMANDA!A147</f>
        <v>#REF!</v>
      </c>
      <c r="B143" s="31" t="e">
        <f>DEMANDA!B147</f>
        <v>#REF!</v>
      </c>
      <c r="C143" s="3"/>
      <c r="D143" s="29">
        <f t="shared" si="2"/>
        <v>0</v>
      </c>
    </row>
    <row r="144" spans="1:4" ht="30" customHeight="1" x14ac:dyDescent="0.3">
      <c r="A144" s="30" t="e">
        <f>DEMANDA!A148</f>
        <v>#REF!</v>
      </c>
      <c r="B144" s="31" t="e">
        <f>DEMANDA!B148</f>
        <v>#REF!</v>
      </c>
      <c r="C144" s="3"/>
      <c r="D144" s="29">
        <f t="shared" si="2"/>
        <v>0</v>
      </c>
    </row>
    <row r="145" spans="1:4" ht="30" customHeight="1" x14ac:dyDescent="0.3">
      <c r="A145" s="30" t="e">
        <f>DEMANDA!A149</f>
        <v>#REF!</v>
      </c>
      <c r="B145" s="31" t="e">
        <f>DEMANDA!B149</f>
        <v>#REF!</v>
      </c>
      <c r="C145" s="3"/>
      <c r="D145" s="29">
        <f t="shared" si="2"/>
        <v>0</v>
      </c>
    </row>
    <row r="146" spans="1:4" ht="30" customHeight="1" x14ac:dyDescent="0.3">
      <c r="A146" s="30" t="e">
        <f>DEMANDA!A150</f>
        <v>#REF!</v>
      </c>
      <c r="B146" s="31" t="e">
        <f>DEMANDA!B150</f>
        <v>#REF!</v>
      </c>
      <c r="C146" s="3"/>
      <c r="D146" s="29">
        <f t="shared" si="2"/>
        <v>0</v>
      </c>
    </row>
    <row r="147" spans="1:4" ht="30" customHeight="1" x14ac:dyDescent="0.3">
      <c r="A147" s="30" t="e">
        <f>DEMANDA!A151</f>
        <v>#REF!</v>
      </c>
      <c r="B147" s="31" t="e">
        <f>DEMANDA!B151</f>
        <v>#REF!</v>
      </c>
      <c r="C147" s="3"/>
      <c r="D147" s="29">
        <f t="shared" si="2"/>
        <v>0</v>
      </c>
    </row>
    <row r="148" spans="1:4" ht="30" customHeight="1" x14ac:dyDescent="0.3">
      <c r="A148" s="30" t="e">
        <f>DEMANDA!A152</f>
        <v>#REF!</v>
      </c>
      <c r="B148" s="31" t="e">
        <f>DEMANDA!B152</f>
        <v>#REF!</v>
      </c>
      <c r="C148" s="3"/>
      <c r="D148" s="29">
        <f t="shared" si="2"/>
        <v>0</v>
      </c>
    </row>
    <row r="149" spans="1:4" ht="30" customHeight="1" x14ac:dyDescent="0.3">
      <c r="A149" s="30" t="e">
        <f>DEMANDA!A153</f>
        <v>#REF!</v>
      </c>
      <c r="B149" s="31" t="e">
        <f>DEMANDA!B153</f>
        <v>#REF!</v>
      </c>
      <c r="C149" s="3"/>
      <c r="D149" s="29">
        <f t="shared" si="2"/>
        <v>0</v>
      </c>
    </row>
    <row r="150" spans="1:4" ht="30" customHeight="1" x14ac:dyDescent="0.3">
      <c r="A150" s="30" t="e">
        <f>DEMANDA!A154</f>
        <v>#REF!</v>
      </c>
      <c r="B150" s="31" t="e">
        <f>DEMANDA!B154</f>
        <v>#REF!</v>
      </c>
      <c r="C150" s="3"/>
      <c r="D150" s="29">
        <f t="shared" si="2"/>
        <v>0</v>
      </c>
    </row>
    <row r="151" spans="1:4" ht="30" customHeight="1" x14ac:dyDescent="0.3">
      <c r="A151" s="30" t="e">
        <f>DEMANDA!A155</f>
        <v>#REF!</v>
      </c>
      <c r="B151" s="31" t="e">
        <f>DEMANDA!B155</f>
        <v>#REF!</v>
      </c>
      <c r="C151" s="3"/>
      <c r="D151" s="29">
        <f t="shared" si="2"/>
        <v>0</v>
      </c>
    </row>
    <row r="152" spans="1:4" ht="30" customHeight="1" x14ac:dyDescent="0.3">
      <c r="A152" s="30" t="e">
        <f>DEMANDA!A156</f>
        <v>#REF!</v>
      </c>
      <c r="B152" s="31" t="e">
        <f>DEMANDA!B156</f>
        <v>#REF!</v>
      </c>
      <c r="C152" s="3"/>
      <c r="D152" s="29">
        <f t="shared" si="2"/>
        <v>0</v>
      </c>
    </row>
    <row r="153" spans="1:4" ht="30" customHeight="1" x14ac:dyDescent="0.3">
      <c r="A153" s="30" t="e">
        <f>DEMANDA!A157</f>
        <v>#REF!</v>
      </c>
      <c r="B153" s="31" t="e">
        <f>DEMANDA!B157</f>
        <v>#REF!</v>
      </c>
      <c r="C153" s="3"/>
      <c r="D153" s="29">
        <f t="shared" ref="D153:D216" si="3">IF(C153="SI",5,0)</f>
        <v>0</v>
      </c>
    </row>
    <row r="154" spans="1:4" ht="30" customHeight="1" x14ac:dyDescent="0.3">
      <c r="A154" s="30" t="e">
        <f>DEMANDA!A158</f>
        <v>#REF!</v>
      </c>
      <c r="B154" s="31" t="e">
        <f>DEMANDA!B158</f>
        <v>#REF!</v>
      </c>
      <c r="C154" s="3"/>
      <c r="D154" s="29">
        <f t="shared" si="3"/>
        <v>0</v>
      </c>
    </row>
    <row r="155" spans="1:4" ht="30" customHeight="1" x14ac:dyDescent="0.3">
      <c r="A155" s="30" t="e">
        <f>DEMANDA!A159</f>
        <v>#REF!</v>
      </c>
      <c r="B155" s="31" t="e">
        <f>DEMANDA!B159</f>
        <v>#REF!</v>
      </c>
      <c r="C155" s="3"/>
      <c r="D155" s="29">
        <f t="shared" si="3"/>
        <v>0</v>
      </c>
    </row>
    <row r="156" spans="1:4" ht="30" customHeight="1" x14ac:dyDescent="0.3">
      <c r="A156" s="30" t="e">
        <f>DEMANDA!A160</f>
        <v>#REF!</v>
      </c>
      <c r="B156" s="31" t="e">
        <f>DEMANDA!B160</f>
        <v>#REF!</v>
      </c>
      <c r="C156" s="3"/>
      <c r="D156" s="29">
        <f t="shared" si="3"/>
        <v>0</v>
      </c>
    </row>
    <row r="157" spans="1:4" ht="30" customHeight="1" x14ac:dyDescent="0.3">
      <c r="A157" s="30" t="e">
        <f>DEMANDA!A161</f>
        <v>#REF!</v>
      </c>
      <c r="B157" s="31" t="e">
        <f>DEMANDA!B161</f>
        <v>#REF!</v>
      </c>
      <c r="C157" s="3"/>
      <c r="D157" s="29">
        <f t="shared" si="3"/>
        <v>0</v>
      </c>
    </row>
    <row r="158" spans="1:4" ht="30" customHeight="1" x14ac:dyDescent="0.3">
      <c r="A158" s="30" t="e">
        <f>DEMANDA!A162</f>
        <v>#REF!</v>
      </c>
      <c r="B158" s="31" t="e">
        <f>DEMANDA!B162</f>
        <v>#REF!</v>
      </c>
      <c r="C158" s="3"/>
      <c r="D158" s="29">
        <f t="shared" si="3"/>
        <v>0</v>
      </c>
    </row>
    <row r="159" spans="1:4" ht="30" customHeight="1" x14ac:dyDescent="0.3">
      <c r="A159" s="30" t="e">
        <f>DEMANDA!A163</f>
        <v>#REF!</v>
      </c>
      <c r="B159" s="31" t="e">
        <f>DEMANDA!B163</f>
        <v>#REF!</v>
      </c>
      <c r="C159" s="3"/>
      <c r="D159" s="29">
        <f t="shared" si="3"/>
        <v>0</v>
      </c>
    </row>
    <row r="160" spans="1:4" ht="30" customHeight="1" x14ac:dyDescent="0.3">
      <c r="A160" s="30" t="e">
        <f>DEMANDA!A164</f>
        <v>#REF!</v>
      </c>
      <c r="B160" s="31" t="e">
        <f>DEMANDA!B164</f>
        <v>#REF!</v>
      </c>
      <c r="C160" s="3"/>
      <c r="D160" s="29">
        <f t="shared" si="3"/>
        <v>0</v>
      </c>
    </row>
    <row r="161" spans="1:4" ht="30" customHeight="1" x14ac:dyDescent="0.3">
      <c r="A161" s="30" t="e">
        <f>DEMANDA!A165</f>
        <v>#REF!</v>
      </c>
      <c r="B161" s="31" t="e">
        <f>DEMANDA!B165</f>
        <v>#REF!</v>
      </c>
      <c r="C161" s="3"/>
      <c r="D161" s="29">
        <f t="shared" si="3"/>
        <v>0</v>
      </c>
    </row>
    <row r="162" spans="1:4" ht="30" customHeight="1" x14ac:dyDescent="0.3">
      <c r="A162" s="30" t="e">
        <f>DEMANDA!A166</f>
        <v>#REF!</v>
      </c>
      <c r="B162" s="31" t="e">
        <f>DEMANDA!B166</f>
        <v>#REF!</v>
      </c>
      <c r="C162" s="3"/>
      <c r="D162" s="29">
        <f t="shared" si="3"/>
        <v>0</v>
      </c>
    </row>
    <row r="163" spans="1:4" ht="30" customHeight="1" x14ac:dyDescent="0.3">
      <c r="A163" s="30" t="e">
        <f>DEMANDA!A167</f>
        <v>#REF!</v>
      </c>
      <c r="B163" s="31" t="e">
        <f>DEMANDA!B167</f>
        <v>#REF!</v>
      </c>
      <c r="C163" s="3"/>
      <c r="D163" s="29">
        <f t="shared" si="3"/>
        <v>0</v>
      </c>
    </row>
    <row r="164" spans="1:4" ht="30" customHeight="1" x14ac:dyDescent="0.3">
      <c r="A164" s="30" t="e">
        <f>DEMANDA!A168</f>
        <v>#REF!</v>
      </c>
      <c r="B164" s="31" t="e">
        <f>DEMANDA!B168</f>
        <v>#REF!</v>
      </c>
      <c r="C164" s="3"/>
      <c r="D164" s="29">
        <f t="shared" si="3"/>
        <v>0</v>
      </c>
    </row>
    <row r="165" spans="1:4" ht="30" customHeight="1" x14ac:dyDescent="0.3">
      <c r="A165" s="30" t="e">
        <f>DEMANDA!A169</f>
        <v>#REF!</v>
      </c>
      <c r="B165" s="31" t="e">
        <f>DEMANDA!B169</f>
        <v>#REF!</v>
      </c>
      <c r="C165" s="3"/>
      <c r="D165" s="29">
        <f t="shared" si="3"/>
        <v>0</v>
      </c>
    </row>
    <row r="166" spans="1:4" ht="30" customHeight="1" x14ac:dyDescent="0.3">
      <c r="A166" s="30" t="e">
        <f>DEMANDA!A170</f>
        <v>#REF!</v>
      </c>
      <c r="B166" s="31" t="e">
        <f>DEMANDA!B170</f>
        <v>#REF!</v>
      </c>
      <c r="C166" s="3"/>
      <c r="D166" s="29">
        <f t="shared" si="3"/>
        <v>0</v>
      </c>
    </row>
    <row r="167" spans="1:4" ht="30" customHeight="1" x14ac:dyDescent="0.3">
      <c r="A167" s="30" t="e">
        <f>DEMANDA!A171</f>
        <v>#REF!</v>
      </c>
      <c r="B167" s="31" t="e">
        <f>DEMANDA!B171</f>
        <v>#REF!</v>
      </c>
      <c r="C167" s="3"/>
      <c r="D167" s="29">
        <f t="shared" si="3"/>
        <v>0</v>
      </c>
    </row>
    <row r="168" spans="1:4" ht="30" customHeight="1" x14ac:dyDescent="0.3">
      <c r="A168" s="30" t="e">
        <f>DEMANDA!A172</f>
        <v>#REF!</v>
      </c>
      <c r="B168" s="31" t="e">
        <f>DEMANDA!B172</f>
        <v>#REF!</v>
      </c>
      <c r="C168" s="3"/>
      <c r="D168" s="29">
        <f t="shared" si="3"/>
        <v>0</v>
      </c>
    </row>
    <row r="169" spans="1:4" ht="30" customHeight="1" x14ac:dyDescent="0.3">
      <c r="A169" s="30" t="e">
        <f>DEMANDA!A173</f>
        <v>#REF!</v>
      </c>
      <c r="B169" s="31" t="e">
        <f>DEMANDA!B173</f>
        <v>#REF!</v>
      </c>
      <c r="C169" s="3"/>
      <c r="D169" s="29">
        <f t="shared" si="3"/>
        <v>0</v>
      </c>
    </row>
    <row r="170" spans="1:4" ht="30" customHeight="1" x14ac:dyDescent="0.3">
      <c r="A170" s="30" t="e">
        <f>DEMANDA!A174</f>
        <v>#REF!</v>
      </c>
      <c r="B170" s="31" t="e">
        <f>DEMANDA!B174</f>
        <v>#REF!</v>
      </c>
      <c r="C170" s="3"/>
      <c r="D170" s="29">
        <f t="shared" si="3"/>
        <v>0</v>
      </c>
    </row>
    <row r="171" spans="1:4" ht="30" customHeight="1" x14ac:dyDescent="0.3">
      <c r="A171" s="30" t="e">
        <f>DEMANDA!A175</f>
        <v>#REF!</v>
      </c>
      <c r="B171" s="31" t="e">
        <f>DEMANDA!B175</f>
        <v>#REF!</v>
      </c>
      <c r="C171" s="3"/>
      <c r="D171" s="29">
        <f t="shared" si="3"/>
        <v>0</v>
      </c>
    </row>
    <row r="172" spans="1:4" ht="30" customHeight="1" x14ac:dyDescent="0.3">
      <c r="A172" s="30" t="e">
        <f>DEMANDA!A176</f>
        <v>#REF!</v>
      </c>
      <c r="B172" s="31" t="e">
        <f>DEMANDA!B176</f>
        <v>#REF!</v>
      </c>
      <c r="C172" s="3"/>
      <c r="D172" s="29">
        <f t="shared" si="3"/>
        <v>0</v>
      </c>
    </row>
    <row r="173" spans="1:4" ht="30" customHeight="1" x14ac:dyDescent="0.3">
      <c r="A173" s="30" t="e">
        <f>DEMANDA!A177</f>
        <v>#REF!</v>
      </c>
      <c r="B173" s="31" t="e">
        <f>DEMANDA!B177</f>
        <v>#REF!</v>
      </c>
      <c r="C173" s="3"/>
      <c r="D173" s="29">
        <f t="shared" si="3"/>
        <v>0</v>
      </c>
    </row>
    <row r="174" spans="1:4" ht="30" customHeight="1" x14ac:dyDescent="0.3">
      <c r="A174" s="30" t="e">
        <f>DEMANDA!A178</f>
        <v>#REF!</v>
      </c>
      <c r="B174" s="31" t="e">
        <f>DEMANDA!B178</f>
        <v>#REF!</v>
      </c>
      <c r="C174" s="3"/>
      <c r="D174" s="29">
        <f t="shared" si="3"/>
        <v>0</v>
      </c>
    </row>
    <row r="175" spans="1:4" ht="30" customHeight="1" x14ac:dyDescent="0.3">
      <c r="A175" s="30" t="e">
        <f>DEMANDA!A179</f>
        <v>#REF!</v>
      </c>
      <c r="B175" s="31" t="e">
        <f>DEMANDA!B179</f>
        <v>#REF!</v>
      </c>
      <c r="C175" s="3"/>
      <c r="D175" s="29">
        <f t="shared" si="3"/>
        <v>0</v>
      </c>
    </row>
    <row r="176" spans="1:4" ht="30" customHeight="1" x14ac:dyDescent="0.3">
      <c r="A176" s="30" t="e">
        <f>DEMANDA!A180</f>
        <v>#REF!</v>
      </c>
      <c r="B176" s="31" t="e">
        <f>DEMANDA!B180</f>
        <v>#REF!</v>
      </c>
      <c r="C176" s="3"/>
      <c r="D176" s="29">
        <f t="shared" si="3"/>
        <v>0</v>
      </c>
    </row>
    <row r="177" spans="1:4" ht="30" customHeight="1" x14ac:dyDescent="0.3">
      <c r="A177" s="30" t="e">
        <f>DEMANDA!A181</f>
        <v>#REF!</v>
      </c>
      <c r="B177" s="31" t="e">
        <f>DEMANDA!B181</f>
        <v>#REF!</v>
      </c>
      <c r="C177" s="3"/>
      <c r="D177" s="29">
        <f t="shared" si="3"/>
        <v>0</v>
      </c>
    </row>
    <row r="178" spans="1:4" ht="30" customHeight="1" x14ac:dyDescent="0.3">
      <c r="A178" s="30" t="e">
        <f>DEMANDA!A182</f>
        <v>#REF!</v>
      </c>
      <c r="B178" s="31" t="e">
        <f>DEMANDA!B182</f>
        <v>#REF!</v>
      </c>
      <c r="C178" s="3"/>
      <c r="D178" s="29">
        <f t="shared" si="3"/>
        <v>0</v>
      </c>
    </row>
    <row r="179" spans="1:4" ht="30" customHeight="1" x14ac:dyDescent="0.3">
      <c r="A179" s="30" t="e">
        <f>DEMANDA!A183</f>
        <v>#REF!</v>
      </c>
      <c r="B179" s="31" t="e">
        <f>DEMANDA!B183</f>
        <v>#REF!</v>
      </c>
      <c r="C179" s="3"/>
      <c r="D179" s="29">
        <f t="shared" si="3"/>
        <v>0</v>
      </c>
    </row>
    <row r="180" spans="1:4" ht="30" customHeight="1" x14ac:dyDescent="0.3">
      <c r="A180" s="30" t="e">
        <f>DEMANDA!A184</f>
        <v>#REF!</v>
      </c>
      <c r="B180" s="31" t="e">
        <f>DEMANDA!B184</f>
        <v>#REF!</v>
      </c>
      <c r="C180" s="3"/>
      <c r="D180" s="29">
        <f t="shared" si="3"/>
        <v>0</v>
      </c>
    </row>
    <row r="181" spans="1:4" ht="30" customHeight="1" x14ac:dyDescent="0.3">
      <c r="A181" s="30" t="e">
        <f>DEMANDA!A185</f>
        <v>#REF!</v>
      </c>
      <c r="B181" s="31" t="e">
        <f>DEMANDA!B185</f>
        <v>#REF!</v>
      </c>
      <c r="C181" s="3"/>
      <c r="D181" s="29">
        <f t="shared" si="3"/>
        <v>0</v>
      </c>
    </row>
    <row r="182" spans="1:4" ht="30" customHeight="1" x14ac:dyDescent="0.3">
      <c r="A182" s="30" t="e">
        <f>DEMANDA!A186</f>
        <v>#REF!</v>
      </c>
      <c r="B182" s="31" t="e">
        <f>DEMANDA!B186</f>
        <v>#REF!</v>
      </c>
      <c r="C182" s="3"/>
      <c r="D182" s="29">
        <f t="shared" si="3"/>
        <v>0</v>
      </c>
    </row>
    <row r="183" spans="1:4" ht="30" customHeight="1" x14ac:dyDescent="0.3">
      <c r="A183" s="30" t="e">
        <f>DEMANDA!A187</f>
        <v>#REF!</v>
      </c>
      <c r="B183" s="31" t="e">
        <f>DEMANDA!B187</f>
        <v>#REF!</v>
      </c>
      <c r="C183" s="3"/>
      <c r="D183" s="29">
        <f t="shared" si="3"/>
        <v>0</v>
      </c>
    </row>
    <row r="184" spans="1:4" ht="30" customHeight="1" x14ac:dyDescent="0.3">
      <c r="A184" s="30" t="e">
        <f>DEMANDA!A188</f>
        <v>#REF!</v>
      </c>
      <c r="B184" s="31" t="e">
        <f>DEMANDA!B188</f>
        <v>#REF!</v>
      </c>
      <c r="C184" s="3"/>
      <c r="D184" s="29">
        <f t="shared" si="3"/>
        <v>0</v>
      </c>
    </row>
    <row r="185" spans="1:4" ht="30" customHeight="1" x14ac:dyDescent="0.3">
      <c r="A185" s="30" t="e">
        <f>DEMANDA!A189</f>
        <v>#REF!</v>
      </c>
      <c r="B185" s="31" t="e">
        <f>DEMANDA!B189</f>
        <v>#REF!</v>
      </c>
      <c r="C185" s="3"/>
      <c r="D185" s="29">
        <f t="shared" si="3"/>
        <v>0</v>
      </c>
    </row>
    <row r="186" spans="1:4" ht="30" customHeight="1" x14ac:dyDescent="0.3">
      <c r="A186" s="30" t="e">
        <f>DEMANDA!A190</f>
        <v>#REF!</v>
      </c>
      <c r="B186" s="31" t="e">
        <f>DEMANDA!B190</f>
        <v>#REF!</v>
      </c>
      <c r="C186" s="3"/>
      <c r="D186" s="29">
        <f t="shared" si="3"/>
        <v>0</v>
      </c>
    </row>
    <row r="187" spans="1:4" ht="30" customHeight="1" x14ac:dyDescent="0.3">
      <c r="A187" s="30" t="e">
        <f>DEMANDA!A191</f>
        <v>#REF!</v>
      </c>
      <c r="B187" s="31" t="e">
        <f>DEMANDA!B191</f>
        <v>#REF!</v>
      </c>
      <c r="C187" s="3"/>
      <c r="D187" s="29">
        <f t="shared" si="3"/>
        <v>0</v>
      </c>
    </row>
    <row r="188" spans="1:4" ht="30" customHeight="1" x14ac:dyDescent="0.3">
      <c r="A188" s="30" t="e">
        <f>DEMANDA!A192</f>
        <v>#REF!</v>
      </c>
      <c r="B188" s="31" t="e">
        <f>DEMANDA!B192</f>
        <v>#REF!</v>
      </c>
      <c r="C188" s="3"/>
      <c r="D188" s="29">
        <f t="shared" si="3"/>
        <v>0</v>
      </c>
    </row>
    <row r="189" spans="1:4" ht="30" customHeight="1" x14ac:dyDescent="0.3">
      <c r="A189" s="30" t="e">
        <f>DEMANDA!A193</f>
        <v>#REF!</v>
      </c>
      <c r="B189" s="31" t="e">
        <f>DEMANDA!B193</f>
        <v>#REF!</v>
      </c>
      <c r="C189" s="3"/>
      <c r="D189" s="29">
        <f t="shared" si="3"/>
        <v>0</v>
      </c>
    </row>
    <row r="190" spans="1:4" ht="30" customHeight="1" x14ac:dyDescent="0.3">
      <c r="A190" s="30" t="e">
        <f>DEMANDA!A194</f>
        <v>#REF!</v>
      </c>
      <c r="B190" s="31" t="e">
        <f>DEMANDA!B194</f>
        <v>#REF!</v>
      </c>
      <c r="C190" s="3"/>
      <c r="D190" s="29">
        <f t="shared" si="3"/>
        <v>0</v>
      </c>
    </row>
    <row r="191" spans="1:4" ht="30" customHeight="1" x14ac:dyDescent="0.3">
      <c r="A191" s="30" t="e">
        <f>DEMANDA!A195</f>
        <v>#REF!</v>
      </c>
      <c r="B191" s="31" t="e">
        <f>DEMANDA!B195</f>
        <v>#REF!</v>
      </c>
      <c r="C191" s="3"/>
      <c r="D191" s="29">
        <f t="shared" si="3"/>
        <v>0</v>
      </c>
    </row>
    <row r="192" spans="1:4" ht="30" customHeight="1" x14ac:dyDescent="0.3">
      <c r="A192" s="30" t="e">
        <f>DEMANDA!A196</f>
        <v>#REF!</v>
      </c>
      <c r="B192" s="31" t="e">
        <f>DEMANDA!B196</f>
        <v>#REF!</v>
      </c>
      <c r="C192" s="3"/>
      <c r="D192" s="29">
        <f t="shared" si="3"/>
        <v>0</v>
      </c>
    </row>
    <row r="193" spans="1:4" ht="30" customHeight="1" x14ac:dyDescent="0.3">
      <c r="A193" s="30" t="e">
        <f>DEMANDA!A197</f>
        <v>#REF!</v>
      </c>
      <c r="B193" s="31" t="e">
        <f>DEMANDA!B197</f>
        <v>#REF!</v>
      </c>
      <c r="C193" s="3"/>
      <c r="D193" s="29">
        <f t="shared" si="3"/>
        <v>0</v>
      </c>
    </row>
    <row r="194" spans="1:4" ht="30" customHeight="1" x14ac:dyDescent="0.3">
      <c r="A194" s="30" t="e">
        <f>DEMANDA!A198</f>
        <v>#REF!</v>
      </c>
      <c r="B194" s="31" t="e">
        <f>DEMANDA!B198</f>
        <v>#REF!</v>
      </c>
      <c r="C194" s="3"/>
      <c r="D194" s="29">
        <f t="shared" si="3"/>
        <v>0</v>
      </c>
    </row>
    <row r="195" spans="1:4" ht="30" customHeight="1" x14ac:dyDescent="0.3">
      <c r="A195" s="30" t="e">
        <f>DEMANDA!A199</f>
        <v>#REF!</v>
      </c>
      <c r="B195" s="31" t="e">
        <f>DEMANDA!B199</f>
        <v>#REF!</v>
      </c>
      <c r="C195" s="3"/>
      <c r="D195" s="29">
        <f t="shared" si="3"/>
        <v>0</v>
      </c>
    </row>
    <row r="196" spans="1:4" ht="30" customHeight="1" x14ac:dyDescent="0.3">
      <c r="A196" s="30" t="e">
        <f>DEMANDA!A200</f>
        <v>#REF!</v>
      </c>
      <c r="B196" s="31" t="e">
        <f>DEMANDA!B200</f>
        <v>#REF!</v>
      </c>
      <c r="C196" s="3"/>
      <c r="D196" s="29">
        <f t="shared" si="3"/>
        <v>0</v>
      </c>
    </row>
    <row r="197" spans="1:4" ht="30" customHeight="1" x14ac:dyDescent="0.3">
      <c r="A197" s="30" t="e">
        <f>DEMANDA!A201</f>
        <v>#REF!</v>
      </c>
      <c r="B197" s="31" t="e">
        <f>DEMANDA!B201</f>
        <v>#REF!</v>
      </c>
      <c r="C197" s="3"/>
      <c r="D197" s="29">
        <f t="shared" si="3"/>
        <v>0</v>
      </c>
    </row>
    <row r="198" spans="1:4" ht="30" customHeight="1" x14ac:dyDescent="0.3">
      <c r="A198" s="30" t="e">
        <f>DEMANDA!A202</f>
        <v>#REF!</v>
      </c>
      <c r="B198" s="31" t="e">
        <f>DEMANDA!B202</f>
        <v>#REF!</v>
      </c>
      <c r="C198" s="3"/>
      <c r="D198" s="29">
        <f t="shared" si="3"/>
        <v>0</v>
      </c>
    </row>
    <row r="199" spans="1:4" ht="30" customHeight="1" x14ac:dyDescent="0.3">
      <c r="A199" s="30" t="e">
        <f>DEMANDA!A203</f>
        <v>#REF!</v>
      </c>
      <c r="B199" s="31" t="e">
        <f>DEMANDA!B203</f>
        <v>#REF!</v>
      </c>
      <c r="C199" s="3"/>
      <c r="D199" s="29">
        <f t="shared" si="3"/>
        <v>0</v>
      </c>
    </row>
    <row r="200" spans="1:4" ht="30" customHeight="1" x14ac:dyDescent="0.3">
      <c r="A200" s="30" t="e">
        <f>DEMANDA!A204</f>
        <v>#REF!</v>
      </c>
      <c r="B200" s="31" t="e">
        <f>DEMANDA!B204</f>
        <v>#REF!</v>
      </c>
      <c r="C200" s="3"/>
      <c r="D200" s="29">
        <f t="shared" si="3"/>
        <v>0</v>
      </c>
    </row>
    <row r="201" spans="1:4" ht="30" customHeight="1" x14ac:dyDescent="0.3">
      <c r="A201" s="30" t="e">
        <f>DEMANDA!A205</f>
        <v>#REF!</v>
      </c>
      <c r="B201" s="31" t="e">
        <f>DEMANDA!B205</f>
        <v>#REF!</v>
      </c>
      <c r="C201" s="3"/>
      <c r="D201" s="29">
        <f t="shared" si="3"/>
        <v>0</v>
      </c>
    </row>
    <row r="202" spans="1:4" ht="30" customHeight="1" x14ac:dyDescent="0.3">
      <c r="A202" s="30" t="e">
        <f>DEMANDA!A206</f>
        <v>#REF!</v>
      </c>
      <c r="B202" s="31" t="e">
        <f>DEMANDA!B206</f>
        <v>#REF!</v>
      </c>
      <c r="C202" s="3"/>
      <c r="D202" s="29">
        <f t="shared" si="3"/>
        <v>0</v>
      </c>
    </row>
    <row r="203" spans="1:4" ht="30" customHeight="1" x14ac:dyDescent="0.3">
      <c r="A203" s="30" t="e">
        <f>DEMANDA!A207</f>
        <v>#REF!</v>
      </c>
      <c r="B203" s="31" t="e">
        <f>DEMANDA!B207</f>
        <v>#REF!</v>
      </c>
      <c r="C203" s="3"/>
      <c r="D203" s="29">
        <f t="shared" si="3"/>
        <v>0</v>
      </c>
    </row>
    <row r="204" spans="1:4" ht="30" customHeight="1" x14ac:dyDescent="0.3">
      <c r="A204" s="30" t="e">
        <f>DEMANDA!A208</f>
        <v>#REF!</v>
      </c>
      <c r="B204" s="31" t="e">
        <f>DEMANDA!B208</f>
        <v>#REF!</v>
      </c>
      <c r="C204" s="3"/>
      <c r="D204" s="29">
        <f t="shared" si="3"/>
        <v>0</v>
      </c>
    </row>
    <row r="205" spans="1:4" ht="30" customHeight="1" x14ac:dyDescent="0.3">
      <c r="A205" s="30" t="e">
        <f>DEMANDA!A209</f>
        <v>#REF!</v>
      </c>
      <c r="B205" s="31" t="e">
        <f>DEMANDA!B209</f>
        <v>#REF!</v>
      </c>
      <c r="C205" s="3"/>
      <c r="D205" s="29">
        <f t="shared" si="3"/>
        <v>0</v>
      </c>
    </row>
    <row r="206" spans="1:4" ht="30" customHeight="1" x14ac:dyDescent="0.3">
      <c r="A206" s="30" t="e">
        <f>DEMANDA!A210</f>
        <v>#REF!</v>
      </c>
      <c r="B206" s="31" t="e">
        <f>DEMANDA!B210</f>
        <v>#REF!</v>
      </c>
      <c r="C206" s="3"/>
      <c r="D206" s="29">
        <f t="shared" si="3"/>
        <v>0</v>
      </c>
    </row>
    <row r="207" spans="1:4" ht="30" customHeight="1" x14ac:dyDescent="0.3">
      <c r="A207" s="30" t="e">
        <f>DEMANDA!A211</f>
        <v>#REF!</v>
      </c>
      <c r="B207" s="31" t="e">
        <f>DEMANDA!B211</f>
        <v>#REF!</v>
      </c>
      <c r="C207" s="3"/>
      <c r="D207" s="29">
        <f t="shared" si="3"/>
        <v>0</v>
      </c>
    </row>
    <row r="208" spans="1:4" ht="30" customHeight="1" x14ac:dyDescent="0.3">
      <c r="A208" s="30" t="e">
        <f>DEMANDA!A212</f>
        <v>#REF!</v>
      </c>
      <c r="B208" s="31" t="e">
        <f>DEMANDA!B212</f>
        <v>#REF!</v>
      </c>
      <c r="C208" s="3"/>
      <c r="D208" s="29">
        <f t="shared" si="3"/>
        <v>0</v>
      </c>
    </row>
    <row r="209" spans="1:4" ht="30" customHeight="1" x14ac:dyDescent="0.3">
      <c r="A209" s="30" t="e">
        <f>DEMANDA!A213</f>
        <v>#REF!</v>
      </c>
      <c r="B209" s="31" t="e">
        <f>DEMANDA!B213</f>
        <v>#REF!</v>
      </c>
      <c r="C209" s="3"/>
      <c r="D209" s="29">
        <f t="shared" si="3"/>
        <v>0</v>
      </c>
    </row>
    <row r="210" spans="1:4" ht="30" customHeight="1" x14ac:dyDescent="0.3">
      <c r="A210" s="30" t="e">
        <f>DEMANDA!A214</f>
        <v>#REF!</v>
      </c>
      <c r="B210" s="31" t="e">
        <f>DEMANDA!B214</f>
        <v>#REF!</v>
      </c>
      <c r="C210" s="3"/>
      <c r="D210" s="29">
        <f t="shared" si="3"/>
        <v>0</v>
      </c>
    </row>
    <row r="211" spans="1:4" ht="30" customHeight="1" x14ac:dyDescent="0.3">
      <c r="A211" s="30" t="e">
        <f>DEMANDA!A215</f>
        <v>#REF!</v>
      </c>
      <c r="B211" s="31" t="e">
        <f>DEMANDA!B215</f>
        <v>#REF!</v>
      </c>
      <c r="C211" s="3"/>
      <c r="D211" s="29">
        <f t="shared" si="3"/>
        <v>0</v>
      </c>
    </row>
    <row r="212" spans="1:4" ht="30" customHeight="1" x14ac:dyDescent="0.3">
      <c r="A212" s="30" t="e">
        <f>DEMANDA!A216</f>
        <v>#REF!</v>
      </c>
      <c r="B212" s="31" t="e">
        <f>DEMANDA!B216</f>
        <v>#REF!</v>
      </c>
      <c r="C212" s="3"/>
      <c r="D212" s="29">
        <f t="shared" si="3"/>
        <v>0</v>
      </c>
    </row>
    <row r="213" spans="1:4" ht="30" customHeight="1" x14ac:dyDescent="0.3">
      <c r="A213" s="30" t="e">
        <f>DEMANDA!A217</f>
        <v>#REF!</v>
      </c>
      <c r="B213" s="31" t="e">
        <f>DEMANDA!B217</f>
        <v>#REF!</v>
      </c>
      <c r="C213" s="3"/>
      <c r="D213" s="29">
        <f t="shared" si="3"/>
        <v>0</v>
      </c>
    </row>
    <row r="214" spans="1:4" ht="30" customHeight="1" x14ac:dyDescent="0.3">
      <c r="A214" s="30" t="e">
        <f>DEMANDA!A218</f>
        <v>#REF!</v>
      </c>
      <c r="B214" s="31" t="e">
        <f>DEMANDA!B218</f>
        <v>#REF!</v>
      </c>
      <c r="C214" s="3"/>
      <c r="D214" s="29">
        <f t="shared" si="3"/>
        <v>0</v>
      </c>
    </row>
    <row r="215" spans="1:4" ht="30" customHeight="1" x14ac:dyDescent="0.3">
      <c r="A215" s="30" t="e">
        <f>DEMANDA!A219</f>
        <v>#REF!</v>
      </c>
      <c r="B215" s="31" t="e">
        <f>DEMANDA!B219</f>
        <v>#REF!</v>
      </c>
      <c r="C215" s="3" t="s">
        <v>44</v>
      </c>
      <c r="D215" s="29">
        <f t="shared" si="3"/>
        <v>0</v>
      </c>
    </row>
    <row r="216" spans="1:4" ht="30" customHeight="1" x14ac:dyDescent="0.3">
      <c r="A216" s="30" t="e">
        <f>DEMANDA!A220</f>
        <v>#REF!</v>
      </c>
      <c r="B216" s="31" t="e">
        <f>DEMANDA!B220</f>
        <v>#REF!</v>
      </c>
      <c r="C216" s="3" t="s">
        <v>44</v>
      </c>
      <c r="D216" s="29">
        <f t="shared" si="3"/>
        <v>0</v>
      </c>
    </row>
  </sheetData>
  <mergeCells count="3">
    <mergeCell ref="A1:D1"/>
    <mergeCell ref="A6:D6"/>
    <mergeCell ref="A2:D2"/>
  </mergeCells>
  <dataValidations count="1">
    <dataValidation type="list" allowBlank="1" showInputMessage="1" showErrorMessage="1" sqref="C9:C216" xr:uid="{00000000-0002-0000-0600-000000000000}">
      <formula1>"SI,NO"</formula1>
    </dataValidation>
  </dataValidation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215"/>
  <sheetViews>
    <sheetView workbookViewId="0">
      <selection activeCell="B8" sqref="B8"/>
    </sheetView>
  </sheetViews>
  <sheetFormatPr baseColWidth="10" defaultColWidth="11.44140625" defaultRowHeight="28.8" customHeight="1" x14ac:dyDescent="0.3"/>
  <cols>
    <col min="1" max="1" width="15.88671875" style="25" bestFit="1" customWidth="1"/>
    <col min="2" max="2" width="87" style="25" customWidth="1"/>
    <col min="3" max="3" width="21.21875" style="2" customWidth="1"/>
    <col min="4" max="6" width="21.21875" style="25" customWidth="1"/>
    <col min="7" max="16384" width="11.44140625" style="25"/>
  </cols>
  <sheetData>
    <row r="1" spans="1:6" ht="23.4" x14ac:dyDescent="0.3">
      <c r="A1" s="90" t="s">
        <v>0</v>
      </c>
      <c r="B1" s="90"/>
      <c r="C1" s="90"/>
      <c r="D1" s="90"/>
      <c r="E1" s="90"/>
      <c r="F1" s="90"/>
    </row>
    <row r="2" spans="1:6" ht="15" thickBot="1" x14ac:dyDescent="0.35">
      <c r="A2" s="88" t="s">
        <v>40</v>
      </c>
      <c r="B2" s="88"/>
      <c r="C2" s="88"/>
      <c r="D2" s="88"/>
      <c r="E2" s="88"/>
      <c r="F2" s="88"/>
    </row>
    <row r="3" spans="1:6" ht="16.2" thickBot="1" x14ac:dyDescent="0.35">
      <c r="A3" s="20"/>
      <c r="B3" s="80" t="s">
        <v>75</v>
      </c>
      <c r="C3" s="80" t="s">
        <v>16</v>
      </c>
      <c r="F3" s="26"/>
    </row>
    <row r="4" spans="1:6" ht="14.4" x14ac:dyDescent="0.3">
      <c r="A4" s="20"/>
      <c r="B4" s="27" t="s">
        <v>45</v>
      </c>
      <c r="C4" s="16">
        <v>0</v>
      </c>
      <c r="F4" s="26"/>
    </row>
    <row r="5" spans="1:6" ht="14.4" x14ac:dyDescent="0.3">
      <c r="A5" s="20"/>
      <c r="B5" s="28" t="s">
        <v>46</v>
      </c>
      <c r="C5" s="17">
        <v>5</v>
      </c>
      <c r="F5" s="26"/>
    </row>
    <row r="6" spans="1:6" ht="28.8" customHeight="1" x14ac:dyDescent="0.3">
      <c r="A6" s="90"/>
      <c r="B6" s="90"/>
      <c r="C6" s="90"/>
      <c r="D6" s="90"/>
      <c r="E6" s="90"/>
      <c r="F6" s="90"/>
    </row>
    <row r="7" spans="1:6" ht="28.8" customHeight="1" x14ac:dyDescent="0.3">
      <c r="A7" s="84" t="s">
        <v>6</v>
      </c>
      <c r="B7" s="84" t="s">
        <v>7</v>
      </c>
      <c r="C7" s="84" t="s">
        <v>47</v>
      </c>
      <c r="D7" s="84" t="s">
        <v>48</v>
      </c>
      <c r="E7" s="84" t="s">
        <v>15</v>
      </c>
      <c r="F7" s="84" t="s">
        <v>16</v>
      </c>
    </row>
    <row r="8" spans="1:6" ht="28.8" customHeight="1" x14ac:dyDescent="0.3">
      <c r="A8" s="30">
        <f>DEMANDA!A13</f>
        <v>1</v>
      </c>
      <c r="B8" s="31" t="str">
        <f>DEMANDA!B13</f>
        <v>Trámite 1</v>
      </c>
      <c r="C8" s="41">
        <f>_xlfn.XLOOKUP($B8,DEMANDA!$B8:$B258,DEMANDA!$C8:$C258,0)</f>
        <v>100</v>
      </c>
      <c r="D8" s="32">
        <v>5</v>
      </c>
      <c r="E8" s="38">
        <f>IFERROR(D8/C8,0)</f>
        <v>0.05</v>
      </c>
      <c r="F8" s="30">
        <f t="shared" ref="F8:F23" si="0">IF(E8&gt;=5%,5,0)</f>
        <v>5</v>
      </c>
    </row>
    <row r="9" spans="1:6" ht="28.8" customHeight="1" x14ac:dyDescent="0.3">
      <c r="A9" s="30">
        <f>DEMANDA!A14</f>
        <v>2</v>
      </c>
      <c r="B9" s="31" t="str">
        <f>DEMANDA!B14</f>
        <v>Trámite 2</v>
      </c>
      <c r="C9" s="5">
        <f>_xlfn.XLOOKUP($B9,DEMANDA!$B9:$B259,DEMANDA!$C9:$C259,0)</f>
        <v>100</v>
      </c>
      <c r="D9" s="32">
        <v>5</v>
      </c>
      <c r="E9" s="38">
        <f t="shared" ref="E9:E72" si="1">IFERROR(D9/C9,0)</f>
        <v>0.05</v>
      </c>
      <c r="F9" s="30">
        <f t="shared" si="0"/>
        <v>5</v>
      </c>
    </row>
    <row r="10" spans="1:6" ht="28.8" customHeight="1" x14ac:dyDescent="0.3">
      <c r="A10" s="30">
        <f>DEMANDA!A15</f>
        <v>3</v>
      </c>
      <c r="B10" s="31" t="str">
        <f>DEMANDA!B15</f>
        <v>Trámite 3</v>
      </c>
      <c r="C10" s="5">
        <f>_xlfn.XLOOKUP($B10,DEMANDA!$B10:$B260,DEMANDA!$C10:$C260,0)</f>
        <v>50</v>
      </c>
      <c r="D10" s="32">
        <v>4</v>
      </c>
      <c r="E10" s="38">
        <f t="shared" si="1"/>
        <v>0.08</v>
      </c>
      <c r="F10" s="30">
        <f t="shared" si="0"/>
        <v>5</v>
      </c>
    </row>
    <row r="11" spans="1:6" ht="28.8" customHeight="1" x14ac:dyDescent="0.3">
      <c r="A11" s="30">
        <f>DEMANDA!A16</f>
        <v>0</v>
      </c>
      <c r="B11" s="31">
        <f>DEMANDA!B16</f>
        <v>0</v>
      </c>
      <c r="C11" s="5">
        <f>_xlfn.XLOOKUP($B11,DEMANDA!$B11:$B261,DEMANDA!$C11:$C261,0)</f>
        <v>0</v>
      </c>
      <c r="D11" s="32">
        <v>1</v>
      </c>
      <c r="E11" s="38">
        <f t="shared" si="1"/>
        <v>0</v>
      </c>
      <c r="F11" s="30">
        <f t="shared" si="0"/>
        <v>0</v>
      </c>
    </row>
    <row r="12" spans="1:6" ht="28.8" customHeight="1" x14ac:dyDescent="0.3">
      <c r="A12" s="30">
        <f>DEMANDA!A17</f>
        <v>0</v>
      </c>
      <c r="B12" s="31">
        <f>DEMANDA!B17</f>
        <v>0</v>
      </c>
      <c r="C12" s="5">
        <f>_xlfn.XLOOKUP($B12,DEMANDA!$B12:$B262,DEMANDA!$C12:$C262,0)</f>
        <v>0</v>
      </c>
      <c r="D12" s="32"/>
      <c r="E12" s="38">
        <f t="shared" si="1"/>
        <v>0</v>
      </c>
      <c r="F12" s="30">
        <f t="shared" si="0"/>
        <v>0</v>
      </c>
    </row>
    <row r="13" spans="1:6" ht="28.8" customHeight="1" x14ac:dyDescent="0.3">
      <c r="A13" s="30">
        <f>DEMANDA!A18</f>
        <v>0</v>
      </c>
      <c r="B13" s="31">
        <f>DEMANDA!B18</f>
        <v>0</v>
      </c>
      <c r="C13" s="5">
        <f>_xlfn.XLOOKUP($B13,DEMANDA!$B13:$B263,DEMANDA!$C13:$C263,0)</f>
        <v>0</v>
      </c>
      <c r="D13" s="32"/>
      <c r="E13" s="38">
        <f t="shared" si="1"/>
        <v>0</v>
      </c>
      <c r="F13" s="30">
        <f t="shared" si="0"/>
        <v>0</v>
      </c>
    </row>
    <row r="14" spans="1:6" ht="28.8" customHeight="1" x14ac:dyDescent="0.3">
      <c r="A14" s="30">
        <f>DEMANDA!A19</f>
        <v>0</v>
      </c>
      <c r="B14" s="31">
        <f>DEMANDA!B19</f>
        <v>0</v>
      </c>
      <c r="C14" s="5">
        <f>_xlfn.XLOOKUP($B14,DEMANDA!$B14:$B264,DEMANDA!$C14:$C264,0)</f>
        <v>0</v>
      </c>
      <c r="D14" s="32"/>
      <c r="E14" s="38">
        <f t="shared" si="1"/>
        <v>0</v>
      </c>
      <c r="F14" s="30">
        <f t="shared" si="0"/>
        <v>0</v>
      </c>
    </row>
    <row r="15" spans="1:6" ht="28.8" customHeight="1" x14ac:dyDescent="0.3">
      <c r="A15" s="30">
        <f>DEMANDA!A20</f>
        <v>0</v>
      </c>
      <c r="B15" s="31">
        <f>DEMANDA!B20</f>
        <v>0</v>
      </c>
      <c r="C15" s="5">
        <f>_xlfn.XLOOKUP($B15,DEMANDA!$B15:$B265,DEMANDA!$C15:$C265,0)</f>
        <v>0</v>
      </c>
      <c r="D15" s="32"/>
      <c r="E15" s="38">
        <f t="shared" si="1"/>
        <v>0</v>
      </c>
      <c r="F15" s="30">
        <f t="shared" si="0"/>
        <v>0</v>
      </c>
    </row>
    <row r="16" spans="1:6" ht="28.8" customHeight="1" x14ac:dyDescent="0.3">
      <c r="A16" s="30">
        <f>DEMANDA!A21</f>
        <v>0</v>
      </c>
      <c r="B16" s="31">
        <f>DEMANDA!B21</f>
        <v>0</v>
      </c>
      <c r="C16" s="5">
        <f>_xlfn.XLOOKUP($B16,DEMANDA!$B16:$B266,DEMANDA!$C16:$C266,0)</f>
        <v>0</v>
      </c>
      <c r="D16" s="32"/>
      <c r="E16" s="38">
        <f t="shared" si="1"/>
        <v>0</v>
      </c>
      <c r="F16" s="30">
        <f t="shared" si="0"/>
        <v>0</v>
      </c>
    </row>
    <row r="17" spans="1:6" ht="28.8" customHeight="1" x14ac:dyDescent="0.3">
      <c r="A17" s="30">
        <f>DEMANDA!A22</f>
        <v>0</v>
      </c>
      <c r="B17" s="31">
        <f>DEMANDA!B22</f>
        <v>0</v>
      </c>
      <c r="C17" s="5">
        <f>_xlfn.XLOOKUP($B17,DEMANDA!$B17:$B267,DEMANDA!$C17:$C267,0)</f>
        <v>0</v>
      </c>
      <c r="D17" s="32"/>
      <c r="E17" s="38">
        <f t="shared" si="1"/>
        <v>0</v>
      </c>
      <c r="F17" s="30">
        <f t="shared" si="0"/>
        <v>0</v>
      </c>
    </row>
    <row r="18" spans="1:6" ht="28.8" customHeight="1" x14ac:dyDescent="0.3">
      <c r="A18" s="30">
        <f>DEMANDA!A23</f>
        <v>0</v>
      </c>
      <c r="B18" s="31">
        <f>DEMANDA!B23</f>
        <v>0</v>
      </c>
      <c r="C18" s="5">
        <f>_xlfn.XLOOKUP($B18,DEMANDA!$B18:$B268,DEMANDA!$C18:$C268,0)</f>
        <v>0</v>
      </c>
      <c r="D18" s="32"/>
      <c r="E18" s="38">
        <f t="shared" si="1"/>
        <v>0</v>
      </c>
      <c r="F18" s="30">
        <f t="shared" si="0"/>
        <v>0</v>
      </c>
    </row>
    <row r="19" spans="1:6" ht="28.8" customHeight="1" x14ac:dyDescent="0.3">
      <c r="A19" s="30">
        <f>DEMANDA!A24</f>
        <v>0</v>
      </c>
      <c r="B19" s="31">
        <f>DEMANDA!B24</f>
        <v>0</v>
      </c>
      <c r="C19" s="5">
        <f>_xlfn.XLOOKUP($B19,DEMANDA!$B19:$B269,DEMANDA!$C19:$C269,0)</f>
        <v>0</v>
      </c>
      <c r="D19" s="32"/>
      <c r="E19" s="38">
        <f t="shared" si="1"/>
        <v>0</v>
      </c>
      <c r="F19" s="30">
        <f t="shared" si="0"/>
        <v>0</v>
      </c>
    </row>
    <row r="20" spans="1:6" ht="28.8" customHeight="1" x14ac:dyDescent="0.3">
      <c r="A20" s="30">
        <f>DEMANDA!A25</f>
        <v>0</v>
      </c>
      <c r="B20" s="31">
        <f>DEMANDA!B25</f>
        <v>0</v>
      </c>
      <c r="C20" s="5">
        <f>_xlfn.XLOOKUP($B20,DEMANDA!$B20:$B270,DEMANDA!$C20:$C270,0)</f>
        <v>0</v>
      </c>
      <c r="D20" s="32"/>
      <c r="E20" s="38">
        <f t="shared" si="1"/>
        <v>0</v>
      </c>
      <c r="F20" s="30">
        <f t="shared" si="0"/>
        <v>0</v>
      </c>
    </row>
    <row r="21" spans="1:6" ht="28.8" customHeight="1" x14ac:dyDescent="0.3">
      <c r="A21" s="30">
        <f>DEMANDA!A26</f>
        <v>0</v>
      </c>
      <c r="B21" s="31">
        <f>DEMANDA!B26</f>
        <v>0</v>
      </c>
      <c r="C21" s="5">
        <f>_xlfn.XLOOKUP($B21,DEMANDA!$B21:$B271,DEMANDA!$C21:$C271,0)</f>
        <v>0</v>
      </c>
      <c r="D21" s="32"/>
      <c r="E21" s="38">
        <f t="shared" si="1"/>
        <v>0</v>
      </c>
      <c r="F21" s="30">
        <f t="shared" si="0"/>
        <v>0</v>
      </c>
    </row>
    <row r="22" spans="1:6" ht="28.8" customHeight="1" x14ac:dyDescent="0.3">
      <c r="A22" s="30">
        <f>DEMANDA!A27</f>
        <v>0</v>
      </c>
      <c r="B22" s="31">
        <f>DEMANDA!B27</f>
        <v>0</v>
      </c>
      <c r="C22" s="5">
        <f>_xlfn.XLOOKUP($B22,DEMANDA!$B22:$B272,DEMANDA!$C22:$C272,0)</f>
        <v>0</v>
      </c>
      <c r="D22" s="32"/>
      <c r="E22" s="38">
        <f t="shared" si="1"/>
        <v>0</v>
      </c>
      <c r="F22" s="30">
        <f t="shared" si="0"/>
        <v>0</v>
      </c>
    </row>
    <row r="23" spans="1:6" ht="28.8" customHeight="1" x14ac:dyDescent="0.3">
      <c r="A23" s="30">
        <f>DEMANDA!A28</f>
        <v>0</v>
      </c>
      <c r="B23" s="31">
        <f>DEMANDA!B28</f>
        <v>0</v>
      </c>
      <c r="C23" s="5">
        <f>_xlfn.XLOOKUP($B23,DEMANDA!$B23:$B273,DEMANDA!$C23:$C273,0)</f>
        <v>0</v>
      </c>
      <c r="D23" s="32"/>
      <c r="E23" s="38">
        <f t="shared" si="1"/>
        <v>0</v>
      </c>
      <c r="F23" s="30">
        <f t="shared" si="0"/>
        <v>0</v>
      </c>
    </row>
    <row r="24" spans="1:6" ht="28.8" customHeight="1" x14ac:dyDescent="0.3">
      <c r="A24" s="30">
        <f>DEMANDA!A29</f>
        <v>0</v>
      </c>
      <c r="B24" s="31">
        <f>DEMANDA!B29</f>
        <v>0</v>
      </c>
      <c r="C24" s="5">
        <f>_xlfn.XLOOKUP($B24,DEMANDA!$B24:$B274,DEMANDA!$C24:$C274,0)</f>
        <v>0</v>
      </c>
      <c r="D24" s="32"/>
      <c r="E24" s="38">
        <f t="shared" si="1"/>
        <v>0</v>
      </c>
      <c r="F24" s="30">
        <f t="shared" ref="F24:F87" si="2">IF(E24&gt;=5%,5,0)</f>
        <v>0</v>
      </c>
    </row>
    <row r="25" spans="1:6" ht="28.8" customHeight="1" x14ac:dyDescent="0.3">
      <c r="A25" s="30">
        <f>DEMANDA!A30</f>
        <v>0</v>
      </c>
      <c r="B25" s="31">
        <f>DEMANDA!B30</f>
        <v>0</v>
      </c>
      <c r="C25" s="5">
        <f>_xlfn.XLOOKUP($B25,DEMANDA!$B25:$B275,DEMANDA!$C25:$C275,0)</f>
        <v>0</v>
      </c>
      <c r="D25" s="32"/>
      <c r="E25" s="38">
        <f t="shared" si="1"/>
        <v>0</v>
      </c>
      <c r="F25" s="30">
        <f t="shared" si="2"/>
        <v>0</v>
      </c>
    </row>
    <row r="26" spans="1:6" ht="28.8" customHeight="1" x14ac:dyDescent="0.3">
      <c r="A26" s="30">
        <f>DEMANDA!A31</f>
        <v>0</v>
      </c>
      <c r="B26" s="31">
        <f>DEMANDA!B31</f>
        <v>0</v>
      </c>
      <c r="C26" s="5">
        <f>_xlfn.XLOOKUP($B26,DEMANDA!$B26:$B276,DEMANDA!$C26:$C276,0)</f>
        <v>0</v>
      </c>
      <c r="D26" s="32"/>
      <c r="E26" s="38">
        <f t="shared" si="1"/>
        <v>0</v>
      </c>
      <c r="F26" s="30">
        <f t="shared" si="2"/>
        <v>0</v>
      </c>
    </row>
    <row r="27" spans="1:6" ht="28.8" customHeight="1" x14ac:dyDescent="0.3">
      <c r="A27" s="30">
        <f>DEMANDA!A32</f>
        <v>0</v>
      </c>
      <c r="B27" s="31">
        <f>DEMANDA!B32</f>
        <v>0</v>
      </c>
      <c r="C27" s="5">
        <f>_xlfn.XLOOKUP($B27,DEMANDA!$B27:$B277,DEMANDA!$C27:$C277,0)</f>
        <v>0</v>
      </c>
      <c r="D27" s="32"/>
      <c r="E27" s="38">
        <f t="shared" si="1"/>
        <v>0</v>
      </c>
      <c r="F27" s="30">
        <f t="shared" si="2"/>
        <v>0</v>
      </c>
    </row>
    <row r="28" spans="1:6" ht="28.8" customHeight="1" x14ac:dyDescent="0.3">
      <c r="A28" s="30">
        <f>DEMANDA!A33</f>
        <v>0</v>
      </c>
      <c r="B28" s="31">
        <f>DEMANDA!B33</f>
        <v>0</v>
      </c>
      <c r="C28" s="5">
        <f>_xlfn.XLOOKUP($B28,DEMANDA!$B28:$B278,DEMANDA!$C28:$C278,0)</f>
        <v>0</v>
      </c>
      <c r="D28" s="32"/>
      <c r="E28" s="38">
        <f t="shared" si="1"/>
        <v>0</v>
      </c>
      <c r="F28" s="30">
        <f t="shared" si="2"/>
        <v>0</v>
      </c>
    </row>
    <row r="29" spans="1:6" ht="28.8" customHeight="1" x14ac:dyDescent="0.3">
      <c r="A29" s="30">
        <f>DEMANDA!A34</f>
        <v>0</v>
      </c>
      <c r="B29" s="31">
        <f>DEMANDA!B34</f>
        <v>0</v>
      </c>
      <c r="C29" s="5">
        <f>_xlfn.XLOOKUP($B29,DEMANDA!$B29:$B279,DEMANDA!$C29:$C279,0)</f>
        <v>0</v>
      </c>
      <c r="D29" s="32"/>
      <c r="E29" s="38">
        <f t="shared" si="1"/>
        <v>0</v>
      </c>
      <c r="F29" s="30">
        <f t="shared" si="2"/>
        <v>0</v>
      </c>
    </row>
    <row r="30" spans="1:6" ht="28.8" customHeight="1" x14ac:dyDescent="0.3">
      <c r="A30" s="30">
        <f>DEMANDA!A35</f>
        <v>0</v>
      </c>
      <c r="B30" s="31">
        <f>DEMANDA!B35</f>
        <v>0</v>
      </c>
      <c r="C30" s="5">
        <f>_xlfn.XLOOKUP($B30,DEMANDA!$B30:$B280,DEMANDA!$C30:$C280,0)</f>
        <v>0</v>
      </c>
      <c r="D30" s="32"/>
      <c r="E30" s="38">
        <f t="shared" si="1"/>
        <v>0</v>
      </c>
      <c r="F30" s="30">
        <f t="shared" si="2"/>
        <v>0</v>
      </c>
    </row>
    <row r="31" spans="1:6" ht="28.8" customHeight="1" x14ac:dyDescent="0.3">
      <c r="A31" s="30">
        <f>DEMANDA!A36</f>
        <v>0</v>
      </c>
      <c r="B31" s="31">
        <f>DEMANDA!B36</f>
        <v>0</v>
      </c>
      <c r="C31" s="5">
        <f>_xlfn.XLOOKUP($B31,DEMANDA!$B31:$B281,DEMANDA!$C31:$C281,0)</f>
        <v>0</v>
      </c>
      <c r="D31" s="32"/>
      <c r="E31" s="38">
        <f t="shared" si="1"/>
        <v>0</v>
      </c>
      <c r="F31" s="30">
        <f t="shared" si="2"/>
        <v>0</v>
      </c>
    </row>
    <row r="32" spans="1:6" ht="28.8" customHeight="1" x14ac:dyDescent="0.3">
      <c r="A32" s="30">
        <f>DEMANDA!A37</f>
        <v>0</v>
      </c>
      <c r="B32" s="31">
        <f>DEMANDA!B37</f>
        <v>0</v>
      </c>
      <c r="C32" s="5">
        <f>_xlfn.XLOOKUP($B32,DEMANDA!$B32:$B282,DEMANDA!$C32:$C282,0)</f>
        <v>0</v>
      </c>
      <c r="D32" s="32"/>
      <c r="E32" s="38">
        <f t="shared" si="1"/>
        <v>0</v>
      </c>
      <c r="F32" s="30">
        <f t="shared" si="2"/>
        <v>0</v>
      </c>
    </row>
    <row r="33" spans="1:6" ht="28.8" customHeight="1" x14ac:dyDescent="0.3">
      <c r="A33" s="30">
        <f>DEMANDA!A38</f>
        <v>0</v>
      </c>
      <c r="B33" s="31">
        <f>DEMANDA!B38</f>
        <v>0</v>
      </c>
      <c r="C33" s="5">
        <f>_xlfn.XLOOKUP($B33,DEMANDA!$B33:$B283,DEMANDA!$C33:$C283,0)</f>
        <v>0</v>
      </c>
      <c r="D33" s="32"/>
      <c r="E33" s="38">
        <f t="shared" si="1"/>
        <v>0</v>
      </c>
      <c r="F33" s="30">
        <f t="shared" si="2"/>
        <v>0</v>
      </c>
    </row>
    <row r="34" spans="1:6" ht="28.8" customHeight="1" x14ac:dyDescent="0.3">
      <c r="A34" s="30">
        <f>DEMANDA!A39</f>
        <v>0</v>
      </c>
      <c r="B34" s="31">
        <f>DEMANDA!B39</f>
        <v>0</v>
      </c>
      <c r="C34" s="5">
        <f>_xlfn.XLOOKUP($B34,DEMANDA!$B34:$B284,DEMANDA!$C34:$C284,0)</f>
        <v>0</v>
      </c>
      <c r="D34" s="32"/>
      <c r="E34" s="38">
        <f t="shared" si="1"/>
        <v>0</v>
      </c>
      <c r="F34" s="30">
        <f t="shared" si="2"/>
        <v>0</v>
      </c>
    </row>
    <row r="35" spans="1:6" ht="28.8" customHeight="1" x14ac:dyDescent="0.3">
      <c r="A35" s="30">
        <f>DEMANDA!A40</f>
        <v>0</v>
      </c>
      <c r="B35" s="31">
        <f>DEMANDA!B40</f>
        <v>0</v>
      </c>
      <c r="C35" s="5">
        <f>_xlfn.XLOOKUP($B35,DEMANDA!$B35:$B285,DEMANDA!$C35:$C285,0)</f>
        <v>0</v>
      </c>
      <c r="D35" s="32"/>
      <c r="E35" s="38">
        <f t="shared" si="1"/>
        <v>0</v>
      </c>
      <c r="F35" s="30">
        <f t="shared" si="2"/>
        <v>0</v>
      </c>
    </row>
    <row r="36" spans="1:6" ht="28.8" customHeight="1" x14ac:dyDescent="0.3">
      <c r="A36" s="30">
        <f>DEMANDA!A41</f>
        <v>0</v>
      </c>
      <c r="B36" s="31">
        <f>DEMANDA!B41</f>
        <v>0</v>
      </c>
      <c r="C36" s="5">
        <f>_xlfn.XLOOKUP($B36,DEMANDA!$B36:$B286,DEMANDA!$C36:$C286,0)</f>
        <v>0</v>
      </c>
      <c r="D36" s="32"/>
      <c r="E36" s="38">
        <f t="shared" si="1"/>
        <v>0</v>
      </c>
      <c r="F36" s="30">
        <f t="shared" si="2"/>
        <v>0</v>
      </c>
    </row>
    <row r="37" spans="1:6" ht="28.8" customHeight="1" x14ac:dyDescent="0.3">
      <c r="A37" s="30">
        <f>DEMANDA!A42</f>
        <v>0</v>
      </c>
      <c r="B37" s="31">
        <f>DEMANDA!B42</f>
        <v>0</v>
      </c>
      <c r="C37" s="5">
        <f>_xlfn.XLOOKUP($B37,DEMANDA!$B37:$B287,DEMANDA!$C37:$C287,0)</f>
        <v>0</v>
      </c>
      <c r="D37" s="32"/>
      <c r="E37" s="38">
        <f t="shared" si="1"/>
        <v>0</v>
      </c>
      <c r="F37" s="30">
        <f t="shared" si="2"/>
        <v>0</v>
      </c>
    </row>
    <row r="38" spans="1:6" ht="28.8" customHeight="1" x14ac:dyDescent="0.3">
      <c r="A38" s="30" t="e">
        <f>DEMANDA!A43</f>
        <v>#REF!</v>
      </c>
      <c r="B38" s="31" t="e">
        <f>DEMANDA!B43</f>
        <v>#REF!</v>
      </c>
      <c r="C38" s="5" t="e">
        <f>_xlfn.XLOOKUP($B38,DEMANDA!$B38:$B288,DEMANDA!$C38:$C288,0)</f>
        <v>#REF!</v>
      </c>
      <c r="D38" s="32"/>
      <c r="E38" s="38">
        <f t="shared" si="1"/>
        <v>0</v>
      </c>
      <c r="F38" s="30">
        <f t="shared" si="2"/>
        <v>0</v>
      </c>
    </row>
    <row r="39" spans="1:6" ht="28.8" customHeight="1" x14ac:dyDescent="0.3">
      <c r="A39" s="30" t="e">
        <f>DEMANDA!A44</f>
        <v>#REF!</v>
      </c>
      <c r="B39" s="31" t="e">
        <f>DEMANDA!B44</f>
        <v>#REF!</v>
      </c>
      <c r="C39" s="5" t="e">
        <f>_xlfn.XLOOKUP($B39,DEMANDA!$B39:$B289,DEMANDA!$C39:$C289,0)</f>
        <v>#REF!</v>
      </c>
      <c r="D39" s="32"/>
      <c r="E39" s="38">
        <f t="shared" si="1"/>
        <v>0</v>
      </c>
      <c r="F39" s="30">
        <f t="shared" si="2"/>
        <v>0</v>
      </c>
    </row>
    <row r="40" spans="1:6" ht="28.8" customHeight="1" x14ac:dyDescent="0.3">
      <c r="A40" s="30" t="e">
        <f>DEMANDA!A45</f>
        <v>#REF!</v>
      </c>
      <c r="B40" s="31" t="e">
        <f>DEMANDA!B45</f>
        <v>#REF!</v>
      </c>
      <c r="C40" s="5" t="e">
        <f>_xlfn.XLOOKUP($B40,DEMANDA!$B40:$B290,DEMANDA!$C40:$C290,0)</f>
        <v>#REF!</v>
      </c>
      <c r="D40" s="32"/>
      <c r="E40" s="38">
        <f t="shared" si="1"/>
        <v>0</v>
      </c>
      <c r="F40" s="30">
        <f t="shared" si="2"/>
        <v>0</v>
      </c>
    </row>
    <row r="41" spans="1:6" ht="28.8" customHeight="1" x14ac:dyDescent="0.3">
      <c r="A41" s="30" t="e">
        <f>DEMANDA!A46</f>
        <v>#REF!</v>
      </c>
      <c r="B41" s="31" t="e">
        <f>DEMANDA!B46</f>
        <v>#REF!</v>
      </c>
      <c r="C41" s="5" t="e">
        <f>_xlfn.XLOOKUP($B41,DEMANDA!$B41:$B291,DEMANDA!$C41:$C291,0)</f>
        <v>#REF!</v>
      </c>
      <c r="D41" s="32"/>
      <c r="E41" s="38">
        <f t="shared" si="1"/>
        <v>0</v>
      </c>
      <c r="F41" s="30">
        <f t="shared" si="2"/>
        <v>0</v>
      </c>
    </row>
    <row r="42" spans="1:6" ht="28.8" customHeight="1" x14ac:dyDescent="0.3">
      <c r="A42" s="30" t="e">
        <f>DEMANDA!A47</f>
        <v>#REF!</v>
      </c>
      <c r="B42" s="31" t="e">
        <f>DEMANDA!B47</f>
        <v>#REF!</v>
      </c>
      <c r="C42" s="5" t="e">
        <f>_xlfn.XLOOKUP($B42,DEMANDA!$B42:$B292,DEMANDA!$C42:$C292,0)</f>
        <v>#REF!</v>
      </c>
      <c r="D42" s="32"/>
      <c r="E42" s="38">
        <f t="shared" si="1"/>
        <v>0</v>
      </c>
      <c r="F42" s="30">
        <f t="shared" si="2"/>
        <v>0</v>
      </c>
    </row>
    <row r="43" spans="1:6" ht="28.8" customHeight="1" x14ac:dyDescent="0.3">
      <c r="A43" s="30" t="e">
        <f>DEMANDA!A48</f>
        <v>#REF!</v>
      </c>
      <c r="B43" s="31" t="e">
        <f>DEMANDA!B48</f>
        <v>#REF!</v>
      </c>
      <c r="C43" s="5" t="e">
        <f>_xlfn.XLOOKUP($B43,DEMANDA!$B43:$B293,DEMANDA!$C43:$C293,0)</f>
        <v>#REF!</v>
      </c>
      <c r="D43" s="32"/>
      <c r="E43" s="38">
        <f t="shared" si="1"/>
        <v>0</v>
      </c>
      <c r="F43" s="30">
        <f t="shared" si="2"/>
        <v>0</v>
      </c>
    </row>
    <row r="44" spans="1:6" ht="28.8" customHeight="1" x14ac:dyDescent="0.3">
      <c r="A44" s="30" t="e">
        <f>DEMANDA!A49</f>
        <v>#REF!</v>
      </c>
      <c r="B44" s="31" t="e">
        <f>DEMANDA!B49</f>
        <v>#REF!</v>
      </c>
      <c r="C44" s="5" t="e">
        <f>_xlfn.XLOOKUP($B44,DEMANDA!$B44:$B294,DEMANDA!$C44:$C294,0)</f>
        <v>#REF!</v>
      </c>
      <c r="D44" s="32"/>
      <c r="E44" s="38">
        <f t="shared" si="1"/>
        <v>0</v>
      </c>
      <c r="F44" s="30">
        <f t="shared" si="2"/>
        <v>0</v>
      </c>
    </row>
    <row r="45" spans="1:6" ht="28.8" customHeight="1" x14ac:dyDescent="0.3">
      <c r="A45" s="30" t="e">
        <f>DEMANDA!A50</f>
        <v>#REF!</v>
      </c>
      <c r="B45" s="31" t="e">
        <f>DEMANDA!B50</f>
        <v>#REF!</v>
      </c>
      <c r="C45" s="5" t="e">
        <f>_xlfn.XLOOKUP($B45,DEMANDA!$B45:$B295,DEMANDA!$C45:$C295,0)</f>
        <v>#REF!</v>
      </c>
      <c r="D45" s="32"/>
      <c r="E45" s="38">
        <f t="shared" si="1"/>
        <v>0</v>
      </c>
      <c r="F45" s="30">
        <f t="shared" si="2"/>
        <v>0</v>
      </c>
    </row>
    <row r="46" spans="1:6" ht="28.8" customHeight="1" x14ac:dyDescent="0.3">
      <c r="A46" s="30" t="e">
        <f>DEMANDA!A51</f>
        <v>#REF!</v>
      </c>
      <c r="B46" s="31" t="e">
        <f>DEMANDA!B51</f>
        <v>#REF!</v>
      </c>
      <c r="C46" s="5" t="e">
        <f>_xlfn.XLOOKUP($B46,DEMANDA!$B46:$B296,DEMANDA!$C46:$C296,0)</f>
        <v>#REF!</v>
      </c>
      <c r="D46" s="32"/>
      <c r="E46" s="38">
        <f t="shared" si="1"/>
        <v>0</v>
      </c>
      <c r="F46" s="30">
        <f t="shared" si="2"/>
        <v>0</v>
      </c>
    </row>
    <row r="47" spans="1:6" ht="28.8" customHeight="1" x14ac:dyDescent="0.3">
      <c r="A47" s="30" t="e">
        <f>DEMANDA!A52</f>
        <v>#REF!</v>
      </c>
      <c r="B47" s="31" t="e">
        <f>DEMANDA!B52</f>
        <v>#REF!</v>
      </c>
      <c r="C47" s="5" t="e">
        <f>_xlfn.XLOOKUP($B47,DEMANDA!$B47:$B297,DEMANDA!$C47:$C297,0)</f>
        <v>#REF!</v>
      </c>
      <c r="D47" s="32"/>
      <c r="E47" s="38">
        <f t="shared" si="1"/>
        <v>0</v>
      </c>
      <c r="F47" s="30">
        <f t="shared" si="2"/>
        <v>0</v>
      </c>
    </row>
    <row r="48" spans="1:6" ht="28.8" customHeight="1" x14ac:dyDescent="0.3">
      <c r="A48" s="30" t="e">
        <f>DEMANDA!A53</f>
        <v>#REF!</v>
      </c>
      <c r="B48" s="31" t="e">
        <f>DEMANDA!B53</f>
        <v>#REF!</v>
      </c>
      <c r="C48" s="5" t="e">
        <f>_xlfn.XLOOKUP($B48,DEMANDA!$B48:$B298,DEMANDA!$C48:$C298,0)</f>
        <v>#REF!</v>
      </c>
      <c r="D48" s="32"/>
      <c r="E48" s="38">
        <f t="shared" si="1"/>
        <v>0</v>
      </c>
      <c r="F48" s="30">
        <f t="shared" si="2"/>
        <v>0</v>
      </c>
    </row>
    <row r="49" spans="1:6" ht="28.8" customHeight="1" x14ac:dyDescent="0.3">
      <c r="A49" s="30" t="e">
        <f>DEMANDA!A54</f>
        <v>#REF!</v>
      </c>
      <c r="B49" s="31" t="e">
        <f>DEMANDA!B54</f>
        <v>#REF!</v>
      </c>
      <c r="C49" s="5" t="e">
        <f>_xlfn.XLOOKUP($B49,DEMANDA!$B49:$B299,DEMANDA!$C49:$C299,0)</f>
        <v>#REF!</v>
      </c>
      <c r="D49" s="32"/>
      <c r="E49" s="38">
        <f t="shared" si="1"/>
        <v>0</v>
      </c>
      <c r="F49" s="30">
        <f t="shared" si="2"/>
        <v>0</v>
      </c>
    </row>
    <row r="50" spans="1:6" ht="28.8" customHeight="1" x14ac:dyDescent="0.3">
      <c r="A50" s="30" t="e">
        <f>DEMANDA!A55</f>
        <v>#REF!</v>
      </c>
      <c r="B50" s="31" t="e">
        <f>DEMANDA!B55</f>
        <v>#REF!</v>
      </c>
      <c r="C50" s="5" t="e">
        <f>_xlfn.XLOOKUP($B50,DEMANDA!$B50:$B300,DEMANDA!$C50:$C300,0)</f>
        <v>#REF!</v>
      </c>
      <c r="D50" s="32"/>
      <c r="E50" s="38">
        <f t="shared" si="1"/>
        <v>0</v>
      </c>
      <c r="F50" s="30">
        <f t="shared" si="2"/>
        <v>0</v>
      </c>
    </row>
    <row r="51" spans="1:6" ht="28.8" customHeight="1" x14ac:dyDescent="0.3">
      <c r="A51" s="30" t="e">
        <f>DEMANDA!A56</f>
        <v>#REF!</v>
      </c>
      <c r="B51" s="31" t="e">
        <f>DEMANDA!B56</f>
        <v>#REF!</v>
      </c>
      <c r="C51" s="5" t="e">
        <f>_xlfn.XLOOKUP($B51,DEMANDA!$B51:$B301,DEMANDA!$C51:$C301,0)</f>
        <v>#REF!</v>
      </c>
      <c r="D51" s="32"/>
      <c r="E51" s="38">
        <f t="shared" si="1"/>
        <v>0</v>
      </c>
      <c r="F51" s="30">
        <f t="shared" si="2"/>
        <v>0</v>
      </c>
    </row>
    <row r="52" spans="1:6" ht="28.8" customHeight="1" x14ac:dyDescent="0.3">
      <c r="A52" s="30" t="e">
        <f>DEMANDA!A57</f>
        <v>#REF!</v>
      </c>
      <c r="B52" s="31" t="e">
        <f>DEMANDA!B57</f>
        <v>#REF!</v>
      </c>
      <c r="C52" s="5" t="e">
        <f>_xlfn.XLOOKUP($B52,DEMANDA!$B52:$B302,DEMANDA!$C52:$C302,0)</f>
        <v>#REF!</v>
      </c>
      <c r="D52" s="32"/>
      <c r="E52" s="38">
        <f t="shared" si="1"/>
        <v>0</v>
      </c>
      <c r="F52" s="30">
        <f t="shared" si="2"/>
        <v>0</v>
      </c>
    </row>
    <row r="53" spans="1:6" ht="28.8" customHeight="1" x14ac:dyDescent="0.3">
      <c r="A53" s="30" t="e">
        <f>DEMANDA!A58</f>
        <v>#REF!</v>
      </c>
      <c r="B53" s="31" t="e">
        <f>DEMANDA!B58</f>
        <v>#REF!</v>
      </c>
      <c r="C53" s="5" t="e">
        <f>_xlfn.XLOOKUP($B53,DEMANDA!$B53:$B303,DEMANDA!$C53:$C303,0)</f>
        <v>#REF!</v>
      </c>
      <c r="D53" s="32"/>
      <c r="E53" s="38">
        <f t="shared" si="1"/>
        <v>0</v>
      </c>
      <c r="F53" s="30">
        <f t="shared" si="2"/>
        <v>0</v>
      </c>
    </row>
    <row r="54" spans="1:6" ht="28.8" customHeight="1" x14ac:dyDescent="0.3">
      <c r="A54" s="30" t="e">
        <f>DEMANDA!A59</f>
        <v>#REF!</v>
      </c>
      <c r="B54" s="31" t="e">
        <f>DEMANDA!B59</f>
        <v>#REF!</v>
      </c>
      <c r="C54" s="5" t="e">
        <f>_xlfn.XLOOKUP($B54,DEMANDA!$B54:$B304,DEMANDA!$C54:$C304,0)</f>
        <v>#REF!</v>
      </c>
      <c r="D54" s="32"/>
      <c r="E54" s="38">
        <f t="shared" si="1"/>
        <v>0</v>
      </c>
      <c r="F54" s="30">
        <f t="shared" si="2"/>
        <v>0</v>
      </c>
    </row>
    <row r="55" spans="1:6" ht="28.8" customHeight="1" x14ac:dyDescent="0.3">
      <c r="A55" s="30" t="e">
        <f>DEMANDA!A60</f>
        <v>#REF!</v>
      </c>
      <c r="B55" s="31" t="e">
        <f>DEMANDA!B60</f>
        <v>#REF!</v>
      </c>
      <c r="C55" s="5" t="e">
        <f>_xlfn.XLOOKUP($B55,DEMANDA!$B55:$B305,DEMANDA!$C55:$C305,0)</f>
        <v>#REF!</v>
      </c>
      <c r="D55" s="32"/>
      <c r="E55" s="38">
        <f t="shared" si="1"/>
        <v>0</v>
      </c>
      <c r="F55" s="30">
        <f t="shared" si="2"/>
        <v>0</v>
      </c>
    </row>
    <row r="56" spans="1:6" ht="28.8" customHeight="1" x14ac:dyDescent="0.3">
      <c r="A56" s="30" t="e">
        <f>DEMANDA!A61</f>
        <v>#REF!</v>
      </c>
      <c r="B56" s="31" t="e">
        <f>DEMANDA!B61</f>
        <v>#REF!</v>
      </c>
      <c r="C56" s="5" t="e">
        <f>_xlfn.XLOOKUP($B56,DEMANDA!$B56:$B306,DEMANDA!$C56:$C306,0)</f>
        <v>#REF!</v>
      </c>
      <c r="D56" s="32"/>
      <c r="E56" s="38">
        <f t="shared" si="1"/>
        <v>0</v>
      </c>
      <c r="F56" s="30">
        <f t="shared" si="2"/>
        <v>0</v>
      </c>
    </row>
    <row r="57" spans="1:6" ht="28.8" customHeight="1" x14ac:dyDescent="0.3">
      <c r="A57" s="30" t="e">
        <f>DEMANDA!A62</f>
        <v>#REF!</v>
      </c>
      <c r="B57" s="31" t="e">
        <f>DEMANDA!B62</f>
        <v>#REF!</v>
      </c>
      <c r="C57" s="5" t="e">
        <f>_xlfn.XLOOKUP($B57,DEMANDA!$B57:$B307,DEMANDA!$C57:$C307,0)</f>
        <v>#REF!</v>
      </c>
      <c r="D57" s="32"/>
      <c r="E57" s="38">
        <f t="shared" si="1"/>
        <v>0</v>
      </c>
      <c r="F57" s="30">
        <f t="shared" si="2"/>
        <v>0</v>
      </c>
    </row>
    <row r="58" spans="1:6" ht="28.8" customHeight="1" x14ac:dyDescent="0.3">
      <c r="A58" s="30" t="e">
        <f>DEMANDA!A63</f>
        <v>#REF!</v>
      </c>
      <c r="B58" s="31" t="e">
        <f>DEMANDA!B63</f>
        <v>#REF!</v>
      </c>
      <c r="C58" s="5" t="e">
        <f>_xlfn.XLOOKUP($B58,DEMANDA!$B58:$B308,DEMANDA!$C58:$C308,0)</f>
        <v>#REF!</v>
      </c>
      <c r="D58" s="32"/>
      <c r="E58" s="38">
        <f t="shared" si="1"/>
        <v>0</v>
      </c>
      <c r="F58" s="30">
        <f t="shared" si="2"/>
        <v>0</v>
      </c>
    </row>
    <row r="59" spans="1:6" ht="28.8" customHeight="1" x14ac:dyDescent="0.3">
      <c r="A59" s="30" t="e">
        <f>DEMANDA!A64</f>
        <v>#REF!</v>
      </c>
      <c r="B59" s="31" t="e">
        <f>DEMANDA!B64</f>
        <v>#REF!</v>
      </c>
      <c r="C59" s="5" t="e">
        <f>_xlfn.XLOOKUP($B59,DEMANDA!$B59:$B309,DEMANDA!$C59:$C309,0)</f>
        <v>#REF!</v>
      </c>
      <c r="D59" s="32"/>
      <c r="E59" s="38">
        <f t="shared" si="1"/>
        <v>0</v>
      </c>
      <c r="F59" s="30">
        <f t="shared" si="2"/>
        <v>0</v>
      </c>
    </row>
    <row r="60" spans="1:6" ht="28.8" customHeight="1" x14ac:dyDescent="0.3">
      <c r="A60" s="30" t="e">
        <f>DEMANDA!A65</f>
        <v>#REF!</v>
      </c>
      <c r="B60" s="31" t="e">
        <f>DEMANDA!B65</f>
        <v>#REF!</v>
      </c>
      <c r="C60" s="5" t="e">
        <f>_xlfn.XLOOKUP($B60,DEMANDA!$B60:$B310,DEMANDA!$C60:$C310,0)</f>
        <v>#REF!</v>
      </c>
      <c r="D60" s="32"/>
      <c r="E60" s="38">
        <f t="shared" si="1"/>
        <v>0</v>
      </c>
      <c r="F60" s="30">
        <f t="shared" si="2"/>
        <v>0</v>
      </c>
    </row>
    <row r="61" spans="1:6" ht="28.8" customHeight="1" x14ac:dyDescent="0.3">
      <c r="A61" s="30" t="e">
        <f>DEMANDA!A66</f>
        <v>#REF!</v>
      </c>
      <c r="B61" s="31" t="e">
        <f>DEMANDA!B66</f>
        <v>#REF!</v>
      </c>
      <c r="C61" s="5" t="e">
        <f>_xlfn.XLOOKUP($B61,DEMANDA!$B61:$B311,DEMANDA!$C61:$C311,0)</f>
        <v>#REF!</v>
      </c>
      <c r="D61" s="32"/>
      <c r="E61" s="38">
        <f t="shared" si="1"/>
        <v>0</v>
      </c>
      <c r="F61" s="30">
        <f t="shared" si="2"/>
        <v>0</v>
      </c>
    </row>
    <row r="62" spans="1:6" ht="28.8" customHeight="1" x14ac:dyDescent="0.3">
      <c r="A62" s="30" t="e">
        <f>DEMANDA!A67</f>
        <v>#REF!</v>
      </c>
      <c r="B62" s="31" t="e">
        <f>DEMANDA!B67</f>
        <v>#REF!</v>
      </c>
      <c r="C62" s="5" t="e">
        <f>_xlfn.XLOOKUP($B62,DEMANDA!$B62:$B312,DEMANDA!$C62:$C312,0)</f>
        <v>#REF!</v>
      </c>
      <c r="D62" s="32"/>
      <c r="E62" s="38">
        <f t="shared" si="1"/>
        <v>0</v>
      </c>
      <c r="F62" s="30">
        <f t="shared" si="2"/>
        <v>0</v>
      </c>
    </row>
    <row r="63" spans="1:6" ht="28.8" customHeight="1" x14ac:dyDescent="0.3">
      <c r="A63" s="30" t="e">
        <f>DEMANDA!A68</f>
        <v>#REF!</v>
      </c>
      <c r="B63" s="31" t="e">
        <f>DEMANDA!B68</f>
        <v>#REF!</v>
      </c>
      <c r="C63" s="5" t="e">
        <f>_xlfn.XLOOKUP($B63,DEMANDA!$B63:$B313,DEMANDA!$C63:$C313,0)</f>
        <v>#REF!</v>
      </c>
      <c r="D63" s="32"/>
      <c r="E63" s="38">
        <f t="shared" si="1"/>
        <v>0</v>
      </c>
      <c r="F63" s="30">
        <f t="shared" si="2"/>
        <v>0</v>
      </c>
    </row>
    <row r="64" spans="1:6" ht="28.8" customHeight="1" x14ac:dyDescent="0.3">
      <c r="A64" s="30" t="e">
        <f>DEMANDA!A69</f>
        <v>#REF!</v>
      </c>
      <c r="B64" s="31" t="e">
        <f>DEMANDA!B69</f>
        <v>#REF!</v>
      </c>
      <c r="C64" s="5" t="e">
        <f>_xlfn.XLOOKUP($B64,DEMANDA!$B64:$B314,DEMANDA!$C64:$C314,0)</f>
        <v>#REF!</v>
      </c>
      <c r="D64" s="32"/>
      <c r="E64" s="38">
        <f t="shared" si="1"/>
        <v>0</v>
      </c>
      <c r="F64" s="30">
        <f t="shared" si="2"/>
        <v>0</v>
      </c>
    </row>
    <row r="65" spans="1:6" ht="28.8" customHeight="1" x14ac:dyDescent="0.3">
      <c r="A65" s="30" t="e">
        <f>DEMANDA!A70</f>
        <v>#REF!</v>
      </c>
      <c r="B65" s="31" t="e">
        <f>DEMANDA!B70</f>
        <v>#REF!</v>
      </c>
      <c r="C65" s="5" t="e">
        <f>_xlfn.XLOOKUP($B65,DEMANDA!$B65:$B315,DEMANDA!$C65:$C315,0)</f>
        <v>#REF!</v>
      </c>
      <c r="D65" s="32"/>
      <c r="E65" s="38">
        <f t="shared" si="1"/>
        <v>0</v>
      </c>
      <c r="F65" s="30">
        <f t="shared" si="2"/>
        <v>0</v>
      </c>
    </row>
    <row r="66" spans="1:6" ht="28.8" customHeight="1" x14ac:dyDescent="0.3">
      <c r="A66" s="30" t="e">
        <f>DEMANDA!A71</f>
        <v>#REF!</v>
      </c>
      <c r="B66" s="31" t="e">
        <f>DEMANDA!B71</f>
        <v>#REF!</v>
      </c>
      <c r="C66" s="5" t="e">
        <f>_xlfn.XLOOKUP($B66,DEMANDA!$B66:$B316,DEMANDA!$C66:$C316,0)</f>
        <v>#REF!</v>
      </c>
      <c r="D66" s="32"/>
      <c r="E66" s="38">
        <f t="shared" si="1"/>
        <v>0</v>
      </c>
      <c r="F66" s="30">
        <f t="shared" si="2"/>
        <v>0</v>
      </c>
    </row>
    <row r="67" spans="1:6" ht="28.8" customHeight="1" x14ac:dyDescent="0.3">
      <c r="A67" s="30" t="e">
        <f>DEMANDA!A72</f>
        <v>#REF!</v>
      </c>
      <c r="B67" s="31" t="e">
        <f>DEMANDA!B72</f>
        <v>#REF!</v>
      </c>
      <c r="C67" s="5" t="e">
        <f>_xlfn.XLOOKUP($B67,DEMANDA!$B67:$B317,DEMANDA!$C67:$C317,0)</f>
        <v>#REF!</v>
      </c>
      <c r="D67" s="32"/>
      <c r="E67" s="38">
        <f t="shared" si="1"/>
        <v>0</v>
      </c>
      <c r="F67" s="30">
        <f t="shared" si="2"/>
        <v>0</v>
      </c>
    </row>
    <row r="68" spans="1:6" ht="28.8" customHeight="1" x14ac:dyDescent="0.3">
      <c r="A68" s="30" t="e">
        <f>DEMANDA!A73</f>
        <v>#REF!</v>
      </c>
      <c r="B68" s="31" t="e">
        <f>DEMANDA!B73</f>
        <v>#REF!</v>
      </c>
      <c r="C68" s="5" t="e">
        <f>_xlfn.XLOOKUP($B68,DEMANDA!$B68:$B318,DEMANDA!$C68:$C318,0)</f>
        <v>#REF!</v>
      </c>
      <c r="D68" s="32"/>
      <c r="E68" s="38">
        <f t="shared" si="1"/>
        <v>0</v>
      </c>
      <c r="F68" s="30">
        <f t="shared" si="2"/>
        <v>0</v>
      </c>
    </row>
    <row r="69" spans="1:6" ht="28.8" customHeight="1" x14ac:dyDescent="0.3">
      <c r="A69" s="30" t="e">
        <f>DEMANDA!A74</f>
        <v>#REF!</v>
      </c>
      <c r="B69" s="31" t="e">
        <f>DEMANDA!B74</f>
        <v>#REF!</v>
      </c>
      <c r="C69" s="5" t="e">
        <f>_xlfn.XLOOKUP($B69,DEMANDA!$B69:$B319,DEMANDA!$C69:$C319,0)</f>
        <v>#REF!</v>
      </c>
      <c r="D69" s="32"/>
      <c r="E69" s="38">
        <f t="shared" si="1"/>
        <v>0</v>
      </c>
      <c r="F69" s="30">
        <f t="shared" si="2"/>
        <v>0</v>
      </c>
    </row>
    <row r="70" spans="1:6" ht="28.8" customHeight="1" x14ac:dyDescent="0.3">
      <c r="A70" s="30" t="e">
        <f>DEMANDA!A75</f>
        <v>#REF!</v>
      </c>
      <c r="B70" s="31" t="e">
        <f>DEMANDA!B75</f>
        <v>#REF!</v>
      </c>
      <c r="C70" s="5" t="e">
        <f>_xlfn.XLOOKUP($B70,DEMANDA!$B70:$B320,DEMANDA!$C70:$C320,0)</f>
        <v>#REF!</v>
      </c>
      <c r="D70" s="32"/>
      <c r="E70" s="38">
        <f t="shared" si="1"/>
        <v>0</v>
      </c>
      <c r="F70" s="30">
        <f t="shared" si="2"/>
        <v>0</v>
      </c>
    </row>
    <row r="71" spans="1:6" ht="28.8" customHeight="1" x14ac:dyDescent="0.3">
      <c r="A71" s="30" t="e">
        <f>DEMANDA!A76</f>
        <v>#REF!</v>
      </c>
      <c r="B71" s="31" t="e">
        <f>DEMANDA!B76</f>
        <v>#REF!</v>
      </c>
      <c r="C71" s="5" t="e">
        <f>_xlfn.XLOOKUP($B71,DEMANDA!$B71:$B321,DEMANDA!$C71:$C321,0)</f>
        <v>#REF!</v>
      </c>
      <c r="D71" s="32"/>
      <c r="E71" s="38">
        <f t="shared" si="1"/>
        <v>0</v>
      </c>
      <c r="F71" s="30">
        <f t="shared" si="2"/>
        <v>0</v>
      </c>
    </row>
    <row r="72" spans="1:6" ht="28.8" customHeight="1" x14ac:dyDescent="0.3">
      <c r="A72" s="30" t="e">
        <f>DEMANDA!A77</f>
        <v>#REF!</v>
      </c>
      <c r="B72" s="31" t="e">
        <f>DEMANDA!B77</f>
        <v>#REF!</v>
      </c>
      <c r="C72" s="5" t="e">
        <f>_xlfn.XLOOKUP($B72,DEMANDA!$B72:$B322,DEMANDA!$C72:$C322,0)</f>
        <v>#REF!</v>
      </c>
      <c r="D72" s="32"/>
      <c r="E72" s="38">
        <f t="shared" si="1"/>
        <v>0</v>
      </c>
      <c r="F72" s="30">
        <f t="shared" si="2"/>
        <v>0</v>
      </c>
    </row>
    <row r="73" spans="1:6" ht="28.8" customHeight="1" x14ac:dyDescent="0.3">
      <c r="A73" s="30" t="e">
        <f>DEMANDA!A78</f>
        <v>#REF!</v>
      </c>
      <c r="B73" s="31" t="e">
        <f>DEMANDA!B78</f>
        <v>#REF!</v>
      </c>
      <c r="C73" s="5" t="e">
        <f>_xlfn.XLOOKUP($B73,DEMANDA!$B73:$B323,DEMANDA!$C73:$C323,0)</f>
        <v>#REF!</v>
      </c>
      <c r="D73" s="32"/>
      <c r="E73" s="38">
        <f t="shared" ref="E73:E136" si="3">IFERROR(D73/C73,0)</f>
        <v>0</v>
      </c>
      <c r="F73" s="30">
        <f t="shared" si="2"/>
        <v>0</v>
      </c>
    </row>
    <row r="74" spans="1:6" ht="28.8" customHeight="1" x14ac:dyDescent="0.3">
      <c r="A74" s="30" t="e">
        <f>DEMANDA!A79</f>
        <v>#REF!</v>
      </c>
      <c r="B74" s="31" t="e">
        <f>DEMANDA!B79</f>
        <v>#REF!</v>
      </c>
      <c r="C74" s="5" t="e">
        <f>_xlfn.XLOOKUP($B74,DEMANDA!$B74:$B324,DEMANDA!$C74:$C324,0)</f>
        <v>#REF!</v>
      </c>
      <c r="D74" s="32"/>
      <c r="E74" s="38">
        <f t="shared" si="3"/>
        <v>0</v>
      </c>
      <c r="F74" s="30">
        <f t="shared" si="2"/>
        <v>0</v>
      </c>
    </row>
    <row r="75" spans="1:6" ht="28.8" customHeight="1" x14ac:dyDescent="0.3">
      <c r="A75" s="30" t="e">
        <f>DEMANDA!A80</f>
        <v>#REF!</v>
      </c>
      <c r="B75" s="31" t="e">
        <f>DEMANDA!B80</f>
        <v>#REF!</v>
      </c>
      <c r="C75" s="5" t="e">
        <f>_xlfn.XLOOKUP($B75,DEMANDA!$B75:$B325,DEMANDA!$C75:$C325,0)</f>
        <v>#REF!</v>
      </c>
      <c r="D75" s="32"/>
      <c r="E75" s="38">
        <f t="shared" si="3"/>
        <v>0</v>
      </c>
      <c r="F75" s="30">
        <f t="shared" si="2"/>
        <v>0</v>
      </c>
    </row>
    <row r="76" spans="1:6" ht="28.8" customHeight="1" x14ac:dyDescent="0.3">
      <c r="A76" s="30" t="e">
        <f>DEMANDA!A81</f>
        <v>#REF!</v>
      </c>
      <c r="B76" s="31" t="e">
        <f>DEMANDA!B81</f>
        <v>#REF!</v>
      </c>
      <c r="C76" s="5" t="e">
        <f>_xlfn.XLOOKUP($B76,DEMANDA!$B76:$B326,DEMANDA!$C76:$C326,0)</f>
        <v>#REF!</v>
      </c>
      <c r="D76" s="32"/>
      <c r="E76" s="38">
        <f t="shared" si="3"/>
        <v>0</v>
      </c>
      <c r="F76" s="30">
        <f t="shared" si="2"/>
        <v>0</v>
      </c>
    </row>
    <row r="77" spans="1:6" ht="28.8" customHeight="1" x14ac:dyDescent="0.3">
      <c r="A77" s="30" t="e">
        <f>DEMANDA!A82</f>
        <v>#REF!</v>
      </c>
      <c r="B77" s="31" t="e">
        <f>DEMANDA!B82</f>
        <v>#REF!</v>
      </c>
      <c r="C77" s="5" t="e">
        <f>_xlfn.XLOOKUP($B77,DEMANDA!$B77:$B327,DEMANDA!$C77:$C327,0)</f>
        <v>#REF!</v>
      </c>
      <c r="D77" s="32"/>
      <c r="E77" s="38">
        <f t="shared" si="3"/>
        <v>0</v>
      </c>
      <c r="F77" s="30">
        <f t="shared" si="2"/>
        <v>0</v>
      </c>
    </row>
    <row r="78" spans="1:6" ht="28.8" customHeight="1" x14ac:dyDescent="0.3">
      <c r="A78" s="30" t="e">
        <f>DEMANDA!A83</f>
        <v>#REF!</v>
      </c>
      <c r="B78" s="31" t="e">
        <f>DEMANDA!B83</f>
        <v>#REF!</v>
      </c>
      <c r="C78" s="5" t="e">
        <f>_xlfn.XLOOKUP($B78,DEMANDA!$B78:$B328,DEMANDA!$C78:$C328,0)</f>
        <v>#REF!</v>
      </c>
      <c r="D78" s="32"/>
      <c r="E78" s="38">
        <f t="shared" si="3"/>
        <v>0</v>
      </c>
      <c r="F78" s="30">
        <f t="shared" si="2"/>
        <v>0</v>
      </c>
    </row>
    <row r="79" spans="1:6" ht="28.8" customHeight="1" x14ac:dyDescent="0.3">
      <c r="A79" s="30" t="e">
        <f>DEMANDA!A84</f>
        <v>#REF!</v>
      </c>
      <c r="B79" s="31" t="e">
        <f>DEMANDA!B84</f>
        <v>#REF!</v>
      </c>
      <c r="C79" s="5" t="e">
        <f>_xlfn.XLOOKUP($B79,DEMANDA!$B79:$B329,DEMANDA!$C79:$C329,0)</f>
        <v>#REF!</v>
      </c>
      <c r="D79" s="32"/>
      <c r="E79" s="38">
        <f t="shared" si="3"/>
        <v>0</v>
      </c>
      <c r="F79" s="30">
        <f t="shared" si="2"/>
        <v>0</v>
      </c>
    </row>
    <row r="80" spans="1:6" ht="28.8" customHeight="1" x14ac:dyDescent="0.3">
      <c r="A80" s="30" t="e">
        <f>DEMANDA!A85</f>
        <v>#REF!</v>
      </c>
      <c r="B80" s="31" t="e">
        <f>DEMANDA!B85</f>
        <v>#REF!</v>
      </c>
      <c r="C80" s="5" t="e">
        <f>_xlfn.XLOOKUP($B80,DEMANDA!$B80:$B330,DEMANDA!$C80:$C330,0)</f>
        <v>#REF!</v>
      </c>
      <c r="D80" s="32"/>
      <c r="E80" s="38">
        <f t="shared" si="3"/>
        <v>0</v>
      </c>
      <c r="F80" s="30">
        <f t="shared" si="2"/>
        <v>0</v>
      </c>
    </row>
    <row r="81" spans="1:6" ht="28.8" customHeight="1" x14ac:dyDescent="0.3">
      <c r="A81" s="30" t="e">
        <f>DEMANDA!A86</f>
        <v>#REF!</v>
      </c>
      <c r="B81" s="31" t="e">
        <f>DEMANDA!B86</f>
        <v>#REF!</v>
      </c>
      <c r="C81" s="5" t="e">
        <f>_xlfn.XLOOKUP($B81,DEMANDA!$B81:$B331,DEMANDA!$C81:$C331,0)</f>
        <v>#REF!</v>
      </c>
      <c r="D81" s="32"/>
      <c r="E81" s="38">
        <f t="shared" si="3"/>
        <v>0</v>
      </c>
      <c r="F81" s="30">
        <f t="shared" si="2"/>
        <v>0</v>
      </c>
    </row>
    <row r="82" spans="1:6" ht="28.8" customHeight="1" x14ac:dyDescent="0.3">
      <c r="A82" s="30" t="e">
        <f>DEMANDA!A87</f>
        <v>#REF!</v>
      </c>
      <c r="B82" s="31" t="e">
        <f>DEMANDA!B87</f>
        <v>#REF!</v>
      </c>
      <c r="C82" s="5" t="e">
        <f>_xlfn.XLOOKUP($B82,DEMANDA!$B82:$B332,DEMANDA!$C82:$C332,0)</f>
        <v>#REF!</v>
      </c>
      <c r="D82" s="32"/>
      <c r="E82" s="38">
        <f t="shared" si="3"/>
        <v>0</v>
      </c>
      <c r="F82" s="30">
        <f t="shared" si="2"/>
        <v>0</v>
      </c>
    </row>
    <row r="83" spans="1:6" ht="28.8" customHeight="1" x14ac:dyDescent="0.3">
      <c r="A83" s="30" t="e">
        <f>DEMANDA!A88</f>
        <v>#REF!</v>
      </c>
      <c r="B83" s="31" t="e">
        <f>DEMANDA!B88</f>
        <v>#REF!</v>
      </c>
      <c r="C83" s="5" t="e">
        <f>_xlfn.XLOOKUP($B83,DEMANDA!$B83:$B333,DEMANDA!$C83:$C333,0)</f>
        <v>#REF!</v>
      </c>
      <c r="D83" s="32"/>
      <c r="E83" s="38">
        <f t="shared" si="3"/>
        <v>0</v>
      </c>
      <c r="F83" s="30">
        <f t="shared" si="2"/>
        <v>0</v>
      </c>
    </row>
    <row r="84" spans="1:6" ht="28.8" customHeight="1" x14ac:dyDescent="0.3">
      <c r="A84" s="30" t="e">
        <f>DEMANDA!A89</f>
        <v>#REF!</v>
      </c>
      <c r="B84" s="31" t="e">
        <f>DEMANDA!B89</f>
        <v>#REF!</v>
      </c>
      <c r="C84" s="5" t="e">
        <f>_xlfn.XLOOKUP($B84,DEMANDA!$B84:$B334,DEMANDA!$C84:$C334,0)</f>
        <v>#REF!</v>
      </c>
      <c r="D84" s="32"/>
      <c r="E84" s="38">
        <f t="shared" si="3"/>
        <v>0</v>
      </c>
      <c r="F84" s="30">
        <f t="shared" si="2"/>
        <v>0</v>
      </c>
    </row>
    <row r="85" spans="1:6" ht="28.8" customHeight="1" x14ac:dyDescent="0.3">
      <c r="A85" s="30" t="e">
        <f>DEMANDA!A90</f>
        <v>#REF!</v>
      </c>
      <c r="B85" s="31" t="e">
        <f>DEMANDA!B90</f>
        <v>#REF!</v>
      </c>
      <c r="C85" s="5" t="e">
        <f>_xlfn.XLOOKUP($B85,DEMANDA!$B85:$B335,DEMANDA!$C85:$C335,0)</f>
        <v>#REF!</v>
      </c>
      <c r="D85" s="32"/>
      <c r="E85" s="38">
        <f t="shared" si="3"/>
        <v>0</v>
      </c>
      <c r="F85" s="30">
        <f t="shared" si="2"/>
        <v>0</v>
      </c>
    </row>
    <row r="86" spans="1:6" ht="28.8" customHeight="1" x14ac:dyDescent="0.3">
      <c r="A86" s="30" t="e">
        <f>DEMANDA!A91</f>
        <v>#REF!</v>
      </c>
      <c r="B86" s="31" t="e">
        <f>DEMANDA!B91</f>
        <v>#REF!</v>
      </c>
      <c r="C86" s="5" t="e">
        <f>_xlfn.XLOOKUP($B86,DEMANDA!$B86:$B336,DEMANDA!$C86:$C336,0)</f>
        <v>#REF!</v>
      </c>
      <c r="D86" s="32"/>
      <c r="E86" s="38">
        <f t="shared" si="3"/>
        <v>0</v>
      </c>
      <c r="F86" s="30">
        <f t="shared" si="2"/>
        <v>0</v>
      </c>
    </row>
    <row r="87" spans="1:6" ht="28.8" customHeight="1" x14ac:dyDescent="0.3">
      <c r="A87" s="30" t="e">
        <f>DEMANDA!A92</f>
        <v>#REF!</v>
      </c>
      <c r="B87" s="31" t="e">
        <f>DEMANDA!B92</f>
        <v>#REF!</v>
      </c>
      <c r="C87" s="5" t="e">
        <f>_xlfn.XLOOKUP($B87,DEMANDA!$B87:$B337,DEMANDA!$C87:$C337,0)</f>
        <v>#REF!</v>
      </c>
      <c r="D87" s="32"/>
      <c r="E87" s="38">
        <f t="shared" si="3"/>
        <v>0</v>
      </c>
      <c r="F87" s="30">
        <f t="shared" si="2"/>
        <v>0</v>
      </c>
    </row>
    <row r="88" spans="1:6" ht="28.8" customHeight="1" x14ac:dyDescent="0.3">
      <c r="A88" s="30" t="e">
        <f>DEMANDA!A93</f>
        <v>#REF!</v>
      </c>
      <c r="B88" s="31" t="e">
        <f>DEMANDA!B93</f>
        <v>#REF!</v>
      </c>
      <c r="C88" s="5" t="e">
        <f>_xlfn.XLOOKUP($B88,DEMANDA!$B88:$B338,DEMANDA!$C88:$C338,0)</f>
        <v>#REF!</v>
      </c>
      <c r="D88" s="32"/>
      <c r="E88" s="38">
        <f t="shared" si="3"/>
        <v>0</v>
      </c>
      <c r="F88" s="30">
        <f t="shared" ref="F88:F151" si="4">IF(E88&gt;=5%,5,0)</f>
        <v>0</v>
      </c>
    </row>
    <row r="89" spans="1:6" ht="28.8" customHeight="1" x14ac:dyDescent="0.3">
      <c r="A89" s="30" t="e">
        <f>DEMANDA!A94</f>
        <v>#REF!</v>
      </c>
      <c r="B89" s="31" t="e">
        <f>DEMANDA!B94</f>
        <v>#REF!</v>
      </c>
      <c r="C89" s="5" t="e">
        <f>_xlfn.XLOOKUP($B89,DEMANDA!$B89:$B339,DEMANDA!$C89:$C339,0)</f>
        <v>#REF!</v>
      </c>
      <c r="D89" s="32"/>
      <c r="E89" s="38">
        <f t="shared" si="3"/>
        <v>0</v>
      </c>
      <c r="F89" s="30">
        <f t="shared" si="4"/>
        <v>0</v>
      </c>
    </row>
    <row r="90" spans="1:6" ht="28.8" customHeight="1" x14ac:dyDescent="0.3">
      <c r="A90" s="30" t="e">
        <f>DEMANDA!A95</f>
        <v>#REF!</v>
      </c>
      <c r="B90" s="31" t="e">
        <f>DEMANDA!B95</f>
        <v>#REF!</v>
      </c>
      <c r="C90" s="5" t="e">
        <f>_xlfn.XLOOKUP($B90,DEMANDA!$B90:$B340,DEMANDA!$C90:$C340,0)</f>
        <v>#REF!</v>
      </c>
      <c r="D90" s="32"/>
      <c r="E90" s="38">
        <f t="shared" si="3"/>
        <v>0</v>
      </c>
      <c r="F90" s="30">
        <f t="shared" si="4"/>
        <v>0</v>
      </c>
    </row>
    <row r="91" spans="1:6" ht="28.8" customHeight="1" x14ac:dyDescent="0.3">
      <c r="A91" s="30" t="e">
        <f>DEMANDA!A96</f>
        <v>#REF!</v>
      </c>
      <c r="B91" s="31" t="e">
        <f>DEMANDA!B96</f>
        <v>#REF!</v>
      </c>
      <c r="C91" s="5" t="e">
        <f>_xlfn.XLOOKUP($B91,DEMANDA!$B91:$B341,DEMANDA!$C91:$C341,0)</f>
        <v>#REF!</v>
      </c>
      <c r="D91" s="32"/>
      <c r="E91" s="38">
        <f t="shared" si="3"/>
        <v>0</v>
      </c>
      <c r="F91" s="30">
        <f t="shared" si="4"/>
        <v>0</v>
      </c>
    </row>
    <row r="92" spans="1:6" ht="28.8" customHeight="1" x14ac:dyDescent="0.3">
      <c r="A92" s="30" t="e">
        <f>DEMANDA!A97</f>
        <v>#REF!</v>
      </c>
      <c r="B92" s="31" t="e">
        <f>DEMANDA!B97</f>
        <v>#REF!</v>
      </c>
      <c r="C92" s="5" t="e">
        <f>_xlfn.XLOOKUP($B92,DEMANDA!$B92:$B342,DEMANDA!$C92:$C342,0)</f>
        <v>#REF!</v>
      </c>
      <c r="D92" s="32"/>
      <c r="E92" s="38">
        <f t="shared" si="3"/>
        <v>0</v>
      </c>
      <c r="F92" s="30">
        <f t="shared" si="4"/>
        <v>0</v>
      </c>
    </row>
    <row r="93" spans="1:6" ht="28.8" customHeight="1" x14ac:dyDescent="0.3">
      <c r="A93" s="30" t="e">
        <f>DEMANDA!A98</f>
        <v>#REF!</v>
      </c>
      <c r="B93" s="31" t="e">
        <f>DEMANDA!B98</f>
        <v>#REF!</v>
      </c>
      <c r="C93" s="5" t="e">
        <f>_xlfn.XLOOKUP($B93,DEMANDA!$B93:$B343,DEMANDA!$C93:$C343,0)</f>
        <v>#REF!</v>
      </c>
      <c r="D93" s="32"/>
      <c r="E93" s="38">
        <f t="shared" si="3"/>
        <v>0</v>
      </c>
      <c r="F93" s="30">
        <f t="shared" si="4"/>
        <v>0</v>
      </c>
    </row>
    <row r="94" spans="1:6" ht="28.8" customHeight="1" x14ac:dyDescent="0.3">
      <c r="A94" s="30" t="e">
        <f>DEMANDA!A99</f>
        <v>#REF!</v>
      </c>
      <c r="B94" s="31" t="e">
        <f>DEMANDA!B99</f>
        <v>#REF!</v>
      </c>
      <c r="C94" s="5" t="e">
        <f>_xlfn.XLOOKUP($B94,DEMANDA!$B94:$B344,DEMANDA!$C94:$C344,0)</f>
        <v>#REF!</v>
      </c>
      <c r="D94" s="32"/>
      <c r="E94" s="38">
        <f t="shared" si="3"/>
        <v>0</v>
      </c>
      <c r="F94" s="30">
        <f t="shared" si="4"/>
        <v>0</v>
      </c>
    </row>
    <row r="95" spans="1:6" ht="28.8" customHeight="1" x14ac:dyDescent="0.3">
      <c r="A95" s="30" t="e">
        <f>DEMANDA!A100</f>
        <v>#REF!</v>
      </c>
      <c r="B95" s="31" t="e">
        <f>DEMANDA!B100</f>
        <v>#REF!</v>
      </c>
      <c r="C95" s="5" t="e">
        <f>_xlfn.XLOOKUP($B95,DEMANDA!$B95:$B345,DEMANDA!$C95:$C345,0)</f>
        <v>#REF!</v>
      </c>
      <c r="D95" s="32"/>
      <c r="E95" s="38">
        <f t="shared" si="3"/>
        <v>0</v>
      </c>
      <c r="F95" s="30">
        <f t="shared" si="4"/>
        <v>0</v>
      </c>
    </row>
    <row r="96" spans="1:6" ht="28.8" customHeight="1" x14ac:dyDescent="0.3">
      <c r="A96" s="30" t="e">
        <f>DEMANDA!A101</f>
        <v>#REF!</v>
      </c>
      <c r="B96" s="31" t="e">
        <f>DEMANDA!B101</f>
        <v>#REF!</v>
      </c>
      <c r="C96" s="5" t="e">
        <f>_xlfn.XLOOKUP($B96,DEMANDA!$B96:$B346,DEMANDA!$C96:$C346,0)</f>
        <v>#REF!</v>
      </c>
      <c r="D96" s="32"/>
      <c r="E96" s="38">
        <f t="shared" si="3"/>
        <v>0</v>
      </c>
      <c r="F96" s="30">
        <f t="shared" si="4"/>
        <v>0</v>
      </c>
    </row>
    <row r="97" spans="1:6" ht="28.8" customHeight="1" x14ac:dyDescent="0.3">
      <c r="A97" s="30" t="e">
        <f>DEMANDA!A102</f>
        <v>#REF!</v>
      </c>
      <c r="B97" s="31" t="e">
        <f>DEMANDA!B102</f>
        <v>#REF!</v>
      </c>
      <c r="C97" s="5" t="e">
        <f>_xlfn.XLOOKUP($B97,DEMANDA!$B97:$B347,DEMANDA!$C97:$C347,0)</f>
        <v>#REF!</v>
      </c>
      <c r="D97" s="32"/>
      <c r="E97" s="38">
        <f t="shared" si="3"/>
        <v>0</v>
      </c>
      <c r="F97" s="30">
        <f t="shared" si="4"/>
        <v>0</v>
      </c>
    </row>
    <row r="98" spans="1:6" ht="28.8" customHeight="1" x14ac:dyDescent="0.3">
      <c r="A98" s="30" t="e">
        <f>DEMANDA!A103</f>
        <v>#REF!</v>
      </c>
      <c r="B98" s="31" t="e">
        <f>DEMANDA!B103</f>
        <v>#REF!</v>
      </c>
      <c r="C98" s="5" t="e">
        <f>_xlfn.XLOOKUP($B98,DEMANDA!$B98:$B348,DEMANDA!$C98:$C348,0)</f>
        <v>#REF!</v>
      </c>
      <c r="D98" s="32"/>
      <c r="E98" s="38">
        <f t="shared" si="3"/>
        <v>0</v>
      </c>
      <c r="F98" s="30">
        <f t="shared" si="4"/>
        <v>0</v>
      </c>
    </row>
    <row r="99" spans="1:6" ht="28.8" customHeight="1" x14ac:dyDescent="0.3">
      <c r="A99" s="30" t="e">
        <f>DEMANDA!A104</f>
        <v>#REF!</v>
      </c>
      <c r="B99" s="31" t="e">
        <f>DEMANDA!B104</f>
        <v>#REF!</v>
      </c>
      <c r="C99" s="5" t="e">
        <f>_xlfn.XLOOKUP($B99,DEMANDA!$B99:$B349,DEMANDA!$C99:$C349,0)</f>
        <v>#REF!</v>
      </c>
      <c r="D99" s="32"/>
      <c r="E99" s="38">
        <f t="shared" si="3"/>
        <v>0</v>
      </c>
      <c r="F99" s="30">
        <f t="shared" si="4"/>
        <v>0</v>
      </c>
    </row>
    <row r="100" spans="1:6" ht="28.8" customHeight="1" x14ac:dyDescent="0.3">
      <c r="A100" s="30" t="e">
        <f>DEMANDA!A105</f>
        <v>#REF!</v>
      </c>
      <c r="B100" s="31" t="e">
        <f>DEMANDA!B105</f>
        <v>#REF!</v>
      </c>
      <c r="C100" s="5" t="e">
        <f>_xlfn.XLOOKUP($B100,DEMANDA!$B100:$B350,DEMANDA!$C100:$C350,0)</f>
        <v>#REF!</v>
      </c>
      <c r="D100" s="32"/>
      <c r="E100" s="38">
        <f t="shared" si="3"/>
        <v>0</v>
      </c>
      <c r="F100" s="30">
        <f t="shared" si="4"/>
        <v>0</v>
      </c>
    </row>
    <row r="101" spans="1:6" ht="28.8" customHeight="1" x14ac:dyDescent="0.3">
      <c r="A101" s="30" t="e">
        <f>DEMANDA!A106</f>
        <v>#REF!</v>
      </c>
      <c r="B101" s="31" t="e">
        <f>DEMANDA!B106</f>
        <v>#REF!</v>
      </c>
      <c r="C101" s="5" t="e">
        <f>_xlfn.XLOOKUP($B101,DEMANDA!$B101:$B351,DEMANDA!$C101:$C351,0)</f>
        <v>#REF!</v>
      </c>
      <c r="D101" s="32"/>
      <c r="E101" s="38">
        <f t="shared" si="3"/>
        <v>0</v>
      </c>
      <c r="F101" s="30">
        <f t="shared" si="4"/>
        <v>0</v>
      </c>
    </row>
    <row r="102" spans="1:6" ht="28.8" customHeight="1" x14ac:dyDescent="0.3">
      <c r="A102" s="30" t="e">
        <f>DEMANDA!A107</f>
        <v>#REF!</v>
      </c>
      <c r="B102" s="31" t="e">
        <f>DEMANDA!B107</f>
        <v>#REF!</v>
      </c>
      <c r="C102" s="5" t="e">
        <f>_xlfn.XLOOKUP($B102,DEMANDA!$B102:$B352,DEMANDA!$C102:$C352,0)</f>
        <v>#REF!</v>
      </c>
      <c r="D102" s="32"/>
      <c r="E102" s="38">
        <f t="shared" si="3"/>
        <v>0</v>
      </c>
      <c r="F102" s="30">
        <f t="shared" si="4"/>
        <v>0</v>
      </c>
    </row>
    <row r="103" spans="1:6" ht="28.8" customHeight="1" x14ac:dyDescent="0.3">
      <c r="A103" s="30" t="e">
        <f>DEMANDA!A108</f>
        <v>#REF!</v>
      </c>
      <c r="B103" s="31" t="e">
        <f>DEMANDA!B108</f>
        <v>#REF!</v>
      </c>
      <c r="C103" s="5" t="e">
        <f>_xlfn.XLOOKUP($B103,DEMANDA!$B103:$B353,DEMANDA!$C103:$C353,0)</f>
        <v>#REF!</v>
      </c>
      <c r="D103" s="32"/>
      <c r="E103" s="38">
        <f t="shared" si="3"/>
        <v>0</v>
      </c>
      <c r="F103" s="30">
        <f t="shared" si="4"/>
        <v>0</v>
      </c>
    </row>
    <row r="104" spans="1:6" ht="28.8" customHeight="1" x14ac:dyDescent="0.3">
      <c r="A104" s="30" t="e">
        <f>DEMANDA!A109</f>
        <v>#REF!</v>
      </c>
      <c r="B104" s="31" t="e">
        <f>DEMANDA!B109</f>
        <v>#REF!</v>
      </c>
      <c r="C104" s="5" t="e">
        <f>_xlfn.XLOOKUP($B104,DEMANDA!$B104:$B354,DEMANDA!$C104:$C354,0)</f>
        <v>#REF!</v>
      </c>
      <c r="D104" s="32"/>
      <c r="E104" s="38">
        <f t="shared" si="3"/>
        <v>0</v>
      </c>
      <c r="F104" s="30">
        <f t="shared" si="4"/>
        <v>0</v>
      </c>
    </row>
    <row r="105" spans="1:6" ht="28.8" customHeight="1" x14ac:dyDescent="0.3">
      <c r="A105" s="30" t="e">
        <f>DEMANDA!A110</f>
        <v>#REF!</v>
      </c>
      <c r="B105" s="31" t="e">
        <f>DEMANDA!B110</f>
        <v>#REF!</v>
      </c>
      <c r="C105" s="5" t="e">
        <f>_xlfn.XLOOKUP($B105,DEMANDA!$B105:$B355,DEMANDA!$C105:$C355,0)</f>
        <v>#REF!</v>
      </c>
      <c r="D105" s="32"/>
      <c r="E105" s="38">
        <f t="shared" si="3"/>
        <v>0</v>
      </c>
      <c r="F105" s="30">
        <f t="shared" si="4"/>
        <v>0</v>
      </c>
    </row>
    <row r="106" spans="1:6" ht="28.8" customHeight="1" x14ac:dyDescent="0.3">
      <c r="A106" s="30" t="e">
        <f>DEMANDA!A111</f>
        <v>#REF!</v>
      </c>
      <c r="B106" s="31" t="e">
        <f>DEMANDA!B111</f>
        <v>#REF!</v>
      </c>
      <c r="C106" s="5" t="e">
        <f>_xlfn.XLOOKUP($B106,DEMANDA!$B106:$B356,DEMANDA!$C106:$C356,0)</f>
        <v>#REF!</v>
      </c>
      <c r="D106" s="32"/>
      <c r="E106" s="38">
        <f t="shared" si="3"/>
        <v>0</v>
      </c>
      <c r="F106" s="30">
        <f t="shared" si="4"/>
        <v>0</v>
      </c>
    </row>
    <row r="107" spans="1:6" ht="28.8" customHeight="1" x14ac:dyDescent="0.3">
      <c r="A107" s="30" t="e">
        <f>DEMANDA!A112</f>
        <v>#REF!</v>
      </c>
      <c r="B107" s="31" t="e">
        <f>DEMANDA!B112</f>
        <v>#REF!</v>
      </c>
      <c r="C107" s="5" t="e">
        <f>_xlfn.XLOOKUP($B107,DEMANDA!$B107:$B357,DEMANDA!$C107:$C357,0)</f>
        <v>#REF!</v>
      </c>
      <c r="D107" s="32"/>
      <c r="E107" s="38">
        <f t="shared" si="3"/>
        <v>0</v>
      </c>
      <c r="F107" s="30">
        <f t="shared" si="4"/>
        <v>0</v>
      </c>
    </row>
    <row r="108" spans="1:6" ht="28.8" customHeight="1" x14ac:dyDescent="0.3">
      <c r="A108" s="30" t="e">
        <f>DEMANDA!A113</f>
        <v>#REF!</v>
      </c>
      <c r="B108" s="31" t="e">
        <f>DEMANDA!B113</f>
        <v>#REF!</v>
      </c>
      <c r="C108" s="5" t="e">
        <f>_xlfn.XLOOKUP($B108,DEMANDA!$B108:$B358,DEMANDA!$C108:$C358,0)</f>
        <v>#REF!</v>
      </c>
      <c r="D108" s="32"/>
      <c r="E108" s="38">
        <f t="shared" si="3"/>
        <v>0</v>
      </c>
      <c r="F108" s="30">
        <f t="shared" si="4"/>
        <v>0</v>
      </c>
    </row>
    <row r="109" spans="1:6" ht="28.8" customHeight="1" x14ac:dyDescent="0.3">
      <c r="A109" s="30" t="e">
        <f>DEMANDA!A114</f>
        <v>#REF!</v>
      </c>
      <c r="B109" s="31" t="e">
        <f>DEMANDA!B114</f>
        <v>#REF!</v>
      </c>
      <c r="C109" s="5" t="e">
        <f>_xlfn.XLOOKUP($B109,DEMANDA!$B109:$B359,DEMANDA!$C109:$C359,0)</f>
        <v>#REF!</v>
      </c>
      <c r="D109" s="32"/>
      <c r="E109" s="38">
        <f t="shared" si="3"/>
        <v>0</v>
      </c>
      <c r="F109" s="30">
        <f t="shared" si="4"/>
        <v>0</v>
      </c>
    </row>
    <row r="110" spans="1:6" ht="28.8" customHeight="1" x14ac:dyDescent="0.3">
      <c r="A110" s="30" t="e">
        <f>DEMANDA!A115</f>
        <v>#REF!</v>
      </c>
      <c r="B110" s="31" t="e">
        <f>DEMANDA!B115</f>
        <v>#REF!</v>
      </c>
      <c r="C110" s="5" t="e">
        <f>_xlfn.XLOOKUP($B110,DEMANDA!$B110:$B360,DEMANDA!$C110:$C360,0)</f>
        <v>#REF!</v>
      </c>
      <c r="D110" s="32"/>
      <c r="E110" s="38">
        <f t="shared" si="3"/>
        <v>0</v>
      </c>
      <c r="F110" s="30">
        <f t="shared" si="4"/>
        <v>0</v>
      </c>
    </row>
    <row r="111" spans="1:6" ht="28.8" customHeight="1" x14ac:dyDescent="0.3">
      <c r="A111" s="30" t="e">
        <f>DEMANDA!A116</f>
        <v>#REF!</v>
      </c>
      <c r="B111" s="31" t="e">
        <f>DEMANDA!B116</f>
        <v>#REF!</v>
      </c>
      <c r="C111" s="5" t="e">
        <f>_xlfn.XLOOKUP($B111,DEMANDA!$B111:$B361,DEMANDA!$C111:$C361,0)</f>
        <v>#REF!</v>
      </c>
      <c r="D111" s="32"/>
      <c r="E111" s="38">
        <f t="shared" si="3"/>
        <v>0</v>
      </c>
      <c r="F111" s="30">
        <f t="shared" si="4"/>
        <v>0</v>
      </c>
    </row>
    <row r="112" spans="1:6" ht="28.8" customHeight="1" x14ac:dyDescent="0.3">
      <c r="A112" s="30" t="e">
        <f>DEMANDA!A117</f>
        <v>#REF!</v>
      </c>
      <c r="B112" s="31" t="e">
        <f>DEMANDA!B117</f>
        <v>#REF!</v>
      </c>
      <c r="C112" s="5" t="e">
        <f>_xlfn.XLOOKUP($B112,DEMANDA!$B112:$B362,DEMANDA!$C112:$C362,0)</f>
        <v>#REF!</v>
      </c>
      <c r="D112" s="32"/>
      <c r="E112" s="38">
        <f t="shared" si="3"/>
        <v>0</v>
      </c>
      <c r="F112" s="30">
        <f t="shared" si="4"/>
        <v>0</v>
      </c>
    </row>
    <row r="113" spans="1:6" ht="28.8" customHeight="1" x14ac:dyDescent="0.3">
      <c r="A113" s="30" t="e">
        <f>DEMANDA!A118</f>
        <v>#REF!</v>
      </c>
      <c r="B113" s="31" t="e">
        <f>DEMANDA!B118</f>
        <v>#REF!</v>
      </c>
      <c r="C113" s="5" t="e">
        <f>_xlfn.XLOOKUP($B113,DEMANDA!$B113:$B363,DEMANDA!$C113:$C363,0)</f>
        <v>#REF!</v>
      </c>
      <c r="D113" s="32"/>
      <c r="E113" s="38">
        <f t="shared" si="3"/>
        <v>0</v>
      </c>
      <c r="F113" s="30">
        <f t="shared" si="4"/>
        <v>0</v>
      </c>
    </row>
    <row r="114" spans="1:6" ht="28.8" customHeight="1" x14ac:dyDescent="0.3">
      <c r="A114" s="30" t="e">
        <f>DEMANDA!A119</f>
        <v>#REF!</v>
      </c>
      <c r="B114" s="31" t="e">
        <f>DEMANDA!B119</f>
        <v>#REF!</v>
      </c>
      <c r="C114" s="5" t="e">
        <f>_xlfn.XLOOKUP($B114,DEMANDA!$B114:$B364,DEMANDA!$C114:$C364,0)</f>
        <v>#REF!</v>
      </c>
      <c r="D114" s="32"/>
      <c r="E114" s="38">
        <f t="shared" si="3"/>
        <v>0</v>
      </c>
      <c r="F114" s="30">
        <f t="shared" si="4"/>
        <v>0</v>
      </c>
    </row>
    <row r="115" spans="1:6" ht="28.8" customHeight="1" x14ac:dyDescent="0.3">
      <c r="A115" s="30" t="e">
        <f>DEMANDA!A120</f>
        <v>#REF!</v>
      </c>
      <c r="B115" s="31" t="e">
        <f>DEMANDA!B120</f>
        <v>#REF!</v>
      </c>
      <c r="C115" s="5" t="e">
        <f>_xlfn.XLOOKUP($B115,DEMANDA!$B115:$B365,DEMANDA!$C115:$C365,0)</f>
        <v>#REF!</v>
      </c>
      <c r="D115" s="32"/>
      <c r="E115" s="38">
        <f t="shared" si="3"/>
        <v>0</v>
      </c>
      <c r="F115" s="30">
        <f t="shared" si="4"/>
        <v>0</v>
      </c>
    </row>
    <row r="116" spans="1:6" ht="28.8" customHeight="1" x14ac:dyDescent="0.3">
      <c r="A116" s="30" t="e">
        <f>DEMANDA!A121</f>
        <v>#REF!</v>
      </c>
      <c r="B116" s="31" t="e">
        <f>DEMANDA!B121</f>
        <v>#REF!</v>
      </c>
      <c r="C116" s="5" t="e">
        <f>_xlfn.XLOOKUP($B116,DEMANDA!$B116:$B366,DEMANDA!$C116:$C366,0)</f>
        <v>#REF!</v>
      </c>
      <c r="D116" s="32"/>
      <c r="E116" s="38">
        <f t="shared" si="3"/>
        <v>0</v>
      </c>
      <c r="F116" s="30">
        <f t="shared" si="4"/>
        <v>0</v>
      </c>
    </row>
    <row r="117" spans="1:6" ht="28.8" customHeight="1" x14ac:dyDescent="0.3">
      <c r="A117" s="30" t="e">
        <f>DEMANDA!A122</f>
        <v>#REF!</v>
      </c>
      <c r="B117" s="31" t="e">
        <f>DEMANDA!B122</f>
        <v>#REF!</v>
      </c>
      <c r="C117" s="5" t="e">
        <f>_xlfn.XLOOKUP($B117,DEMANDA!$B117:$B367,DEMANDA!$C117:$C367,0)</f>
        <v>#REF!</v>
      </c>
      <c r="D117" s="32"/>
      <c r="E117" s="38">
        <f t="shared" si="3"/>
        <v>0</v>
      </c>
      <c r="F117" s="30">
        <f t="shared" si="4"/>
        <v>0</v>
      </c>
    </row>
    <row r="118" spans="1:6" ht="28.8" customHeight="1" x14ac:dyDescent="0.3">
      <c r="A118" s="30" t="e">
        <f>DEMANDA!A123</f>
        <v>#REF!</v>
      </c>
      <c r="B118" s="31" t="e">
        <f>DEMANDA!B123</f>
        <v>#REF!</v>
      </c>
      <c r="C118" s="5" t="e">
        <f>_xlfn.XLOOKUP($B118,DEMANDA!$B118:$B368,DEMANDA!$C118:$C368,0)</f>
        <v>#REF!</v>
      </c>
      <c r="D118" s="32"/>
      <c r="E118" s="38">
        <f t="shared" si="3"/>
        <v>0</v>
      </c>
      <c r="F118" s="30">
        <f t="shared" si="4"/>
        <v>0</v>
      </c>
    </row>
    <row r="119" spans="1:6" ht="28.8" customHeight="1" x14ac:dyDescent="0.3">
      <c r="A119" s="30" t="e">
        <f>DEMANDA!A124</f>
        <v>#REF!</v>
      </c>
      <c r="B119" s="31" t="e">
        <f>DEMANDA!B124</f>
        <v>#REF!</v>
      </c>
      <c r="C119" s="5" t="e">
        <f>_xlfn.XLOOKUP($B119,DEMANDA!$B119:$B369,DEMANDA!$C119:$C369,0)</f>
        <v>#REF!</v>
      </c>
      <c r="D119" s="32"/>
      <c r="E119" s="38">
        <f t="shared" si="3"/>
        <v>0</v>
      </c>
      <c r="F119" s="30">
        <f t="shared" si="4"/>
        <v>0</v>
      </c>
    </row>
    <row r="120" spans="1:6" ht="28.8" customHeight="1" x14ac:dyDescent="0.3">
      <c r="A120" s="30" t="e">
        <f>DEMANDA!A125</f>
        <v>#REF!</v>
      </c>
      <c r="B120" s="31" t="e">
        <f>DEMANDA!B125</f>
        <v>#REF!</v>
      </c>
      <c r="C120" s="5" t="e">
        <f>_xlfn.XLOOKUP($B120,DEMANDA!$B120:$B370,DEMANDA!$C120:$C370,0)</f>
        <v>#REF!</v>
      </c>
      <c r="D120" s="32"/>
      <c r="E120" s="38">
        <f t="shared" si="3"/>
        <v>0</v>
      </c>
      <c r="F120" s="30">
        <f t="shared" si="4"/>
        <v>0</v>
      </c>
    </row>
    <row r="121" spans="1:6" ht="28.8" customHeight="1" x14ac:dyDescent="0.3">
      <c r="A121" s="30" t="e">
        <f>DEMANDA!A126</f>
        <v>#REF!</v>
      </c>
      <c r="B121" s="31" t="e">
        <f>DEMANDA!B126</f>
        <v>#REF!</v>
      </c>
      <c r="C121" s="5" t="e">
        <f>_xlfn.XLOOKUP($B121,DEMANDA!$B121:$B371,DEMANDA!$C121:$C371,0)</f>
        <v>#REF!</v>
      </c>
      <c r="D121" s="32"/>
      <c r="E121" s="38">
        <f t="shared" si="3"/>
        <v>0</v>
      </c>
      <c r="F121" s="30">
        <f t="shared" si="4"/>
        <v>0</v>
      </c>
    </row>
    <row r="122" spans="1:6" ht="28.8" customHeight="1" x14ac:dyDescent="0.3">
      <c r="A122" s="30" t="e">
        <f>DEMANDA!A127</f>
        <v>#REF!</v>
      </c>
      <c r="B122" s="31" t="e">
        <f>DEMANDA!B127</f>
        <v>#REF!</v>
      </c>
      <c r="C122" s="5" t="e">
        <f>_xlfn.XLOOKUP($B122,DEMANDA!$B122:$B372,DEMANDA!$C122:$C372,0)</f>
        <v>#REF!</v>
      </c>
      <c r="D122" s="32"/>
      <c r="E122" s="38">
        <f t="shared" si="3"/>
        <v>0</v>
      </c>
      <c r="F122" s="30">
        <f t="shared" si="4"/>
        <v>0</v>
      </c>
    </row>
    <row r="123" spans="1:6" ht="28.8" customHeight="1" x14ac:dyDescent="0.3">
      <c r="A123" s="30" t="e">
        <f>DEMANDA!A128</f>
        <v>#REF!</v>
      </c>
      <c r="B123" s="31" t="e">
        <f>DEMANDA!B128</f>
        <v>#REF!</v>
      </c>
      <c r="C123" s="5" t="e">
        <f>_xlfn.XLOOKUP($B123,DEMANDA!$B123:$B373,DEMANDA!$C123:$C373,0)</f>
        <v>#REF!</v>
      </c>
      <c r="D123" s="32"/>
      <c r="E123" s="38">
        <f t="shared" si="3"/>
        <v>0</v>
      </c>
      <c r="F123" s="30">
        <f t="shared" si="4"/>
        <v>0</v>
      </c>
    </row>
    <row r="124" spans="1:6" ht="28.8" customHeight="1" x14ac:dyDescent="0.3">
      <c r="A124" s="30" t="e">
        <f>DEMANDA!A129</f>
        <v>#REF!</v>
      </c>
      <c r="B124" s="31" t="e">
        <f>DEMANDA!B129</f>
        <v>#REF!</v>
      </c>
      <c r="C124" s="5" t="e">
        <f>_xlfn.XLOOKUP($B124,DEMANDA!$B124:$B374,DEMANDA!$C124:$C374,0)</f>
        <v>#REF!</v>
      </c>
      <c r="D124" s="32"/>
      <c r="E124" s="38">
        <f t="shared" si="3"/>
        <v>0</v>
      </c>
      <c r="F124" s="30">
        <f t="shared" si="4"/>
        <v>0</v>
      </c>
    </row>
    <row r="125" spans="1:6" ht="28.8" customHeight="1" x14ac:dyDescent="0.3">
      <c r="A125" s="30" t="e">
        <f>DEMANDA!A130</f>
        <v>#REF!</v>
      </c>
      <c r="B125" s="31" t="e">
        <f>DEMANDA!B130</f>
        <v>#REF!</v>
      </c>
      <c r="C125" s="5" t="e">
        <f>_xlfn.XLOOKUP($B125,DEMANDA!$B125:$B375,DEMANDA!$C125:$C375,0)</f>
        <v>#REF!</v>
      </c>
      <c r="D125" s="32"/>
      <c r="E125" s="38">
        <f t="shared" si="3"/>
        <v>0</v>
      </c>
      <c r="F125" s="30">
        <f t="shared" si="4"/>
        <v>0</v>
      </c>
    </row>
    <row r="126" spans="1:6" ht="28.8" customHeight="1" x14ac:dyDescent="0.3">
      <c r="A126" s="30" t="e">
        <f>DEMANDA!A131</f>
        <v>#REF!</v>
      </c>
      <c r="B126" s="31" t="e">
        <f>DEMANDA!B131</f>
        <v>#REF!</v>
      </c>
      <c r="C126" s="5" t="e">
        <f>_xlfn.XLOOKUP($B126,DEMANDA!$B126:$B376,DEMANDA!$C126:$C376,0)</f>
        <v>#REF!</v>
      </c>
      <c r="D126" s="32"/>
      <c r="E126" s="38">
        <f t="shared" si="3"/>
        <v>0</v>
      </c>
      <c r="F126" s="30">
        <f t="shared" si="4"/>
        <v>0</v>
      </c>
    </row>
    <row r="127" spans="1:6" ht="28.8" customHeight="1" x14ac:dyDescent="0.3">
      <c r="A127" s="30" t="e">
        <f>DEMANDA!A132</f>
        <v>#REF!</v>
      </c>
      <c r="B127" s="31" t="e">
        <f>DEMANDA!B132</f>
        <v>#REF!</v>
      </c>
      <c r="C127" s="5" t="e">
        <f>_xlfn.XLOOKUP($B127,DEMANDA!$B127:$B377,DEMANDA!$C127:$C377,0)</f>
        <v>#REF!</v>
      </c>
      <c r="D127" s="32"/>
      <c r="E127" s="38">
        <f t="shared" si="3"/>
        <v>0</v>
      </c>
      <c r="F127" s="30">
        <f t="shared" si="4"/>
        <v>0</v>
      </c>
    </row>
    <row r="128" spans="1:6" ht="28.8" customHeight="1" x14ac:dyDescent="0.3">
      <c r="A128" s="30" t="e">
        <f>DEMANDA!A133</f>
        <v>#REF!</v>
      </c>
      <c r="B128" s="31" t="e">
        <f>DEMANDA!B133</f>
        <v>#REF!</v>
      </c>
      <c r="C128" s="5" t="e">
        <f>_xlfn.XLOOKUP($B128,DEMANDA!$B128:$B378,DEMANDA!$C128:$C378,0)</f>
        <v>#REF!</v>
      </c>
      <c r="D128" s="32"/>
      <c r="E128" s="38">
        <f t="shared" si="3"/>
        <v>0</v>
      </c>
      <c r="F128" s="30">
        <f t="shared" si="4"/>
        <v>0</v>
      </c>
    </row>
    <row r="129" spans="1:6" ht="28.8" customHeight="1" x14ac:dyDescent="0.3">
      <c r="A129" s="30" t="e">
        <f>DEMANDA!A134</f>
        <v>#REF!</v>
      </c>
      <c r="B129" s="31" t="e">
        <f>DEMANDA!B134</f>
        <v>#REF!</v>
      </c>
      <c r="C129" s="5" t="e">
        <f>_xlfn.XLOOKUP($B129,DEMANDA!$B129:$B379,DEMANDA!$C129:$C379,0)</f>
        <v>#REF!</v>
      </c>
      <c r="D129" s="32"/>
      <c r="E129" s="38">
        <f t="shared" si="3"/>
        <v>0</v>
      </c>
      <c r="F129" s="30">
        <f t="shared" si="4"/>
        <v>0</v>
      </c>
    </row>
    <row r="130" spans="1:6" ht="28.8" customHeight="1" x14ac:dyDescent="0.3">
      <c r="A130" s="30" t="e">
        <f>DEMANDA!A135</f>
        <v>#REF!</v>
      </c>
      <c r="B130" s="31" t="e">
        <f>DEMANDA!B135</f>
        <v>#REF!</v>
      </c>
      <c r="C130" s="5" t="e">
        <f>_xlfn.XLOOKUP($B130,DEMANDA!$B130:$B380,DEMANDA!$C130:$C380,0)</f>
        <v>#REF!</v>
      </c>
      <c r="D130" s="32"/>
      <c r="E130" s="38">
        <f t="shared" si="3"/>
        <v>0</v>
      </c>
      <c r="F130" s="30">
        <f t="shared" si="4"/>
        <v>0</v>
      </c>
    </row>
    <row r="131" spans="1:6" ht="28.8" customHeight="1" x14ac:dyDescent="0.3">
      <c r="A131" s="30" t="e">
        <f>DEMANDA!A136</f>
        <v>#REF!</v>
      </c>
      <c r="B131" s="31" t="e">
        <f>DEMANDA!B136</f>
        <v>#REF!</v>
      </c>
      <c r="C131" s="5" t="e">
        <f>_xlfn.XLOOKUP($B131,DEMANDA!$B131:$B381,DEMANDA!$C131:$C381,0)</f>
        <v>#REF!</v>
      </c>
      <c r="D131" s="32"/>
      <c r="E131" s="38">
        <f t="shared" si="3"/>
        <v>0</v>
      </c>
      <c r="F131" s="30">
        <f t="shared" si="4"/>
        <v>0</v>
      </c>
    </row>
    <row r="132" spans="1:6" ht="28.8" customHeight="1" x14ac:dyDescent="0.3">
      <c r="A132" s="30" t="e">
        <f>DEMANDA!A137</f>
        <v>#REF!</v>
      </c>
      <c r="B132" s="31" t="e">
        <f>DEMANDA!B137</f>
        <v>#REF!</v>
      </c>
      <c r="C132" s="5" t="e">
        <f>_xlfn.XLOOKUP($B132,DEMANDA!$B132:$B382,DEMANDA!$C132:$C382,0)</f>
        <v>#REF!</v>
      </c>
      <c r="D132" s="32"/>
      <c r="E132" s="38">
        <f t="shared" si="3"/>
        <v>0</v>
      </c>
      <c r="F132" s="30">
        <f t="shared" si="4"/>
        <v>0</v>
      </c>
    </row>
    <row r="133" spans="1:6" ht="28.8" customHeight="1" x14ac:dyDescent="0.3">
      <c r="A133" s="30" t="e">
        <f>DEMANDA!A138</f>
        <v>#REF!</v>
      </c>
      <c r="B133" s="31" t="e">
        <f>DEMANDA!B138</f>
        <v>#REF!</v>
      </c>
      <c r="C133" s="5" t="e">
        <f>_xlfn.XLOOKUP($B133,DEMANDA!$B133:$B383,DEMANDA!$C133:$C383,0)</f>
        <v>#REF!</v>
      </c>
      <c r="D133" s="32"/>
      <c r="E133" s="38">
        <f t="shared" si="3"/>
        <v>0</v>
      </c>
      <c r="F133" s="30">
        <f t="shared" si="4"/>
        <v>0</v>
      </c>
    </row>
    <row r="134" spans="1:6" ht="28.8" customHeight="1" x14ac:dyDescent="0.3">
      <c r="A134" s="30" t="e">
        <f>DEMANDA!A139</f>
        <v>#REF!</v>
      </c>
      <c r="B134" s="31" t="e">
        <f>DEMANDA!B139</f>
        <v>#REF!</v>
      </c>
      <c r="C134" s="5" t="e">
        <f>_xlfn.XLOOKUP($B134,DEMANDA!$B134:$B384,DEMANDA!$C134:$C384,0)</f>
        <v>#REF!</v>
      </c>
      <c r="D134" s="32"/>
      <c r="E134" s="38">
        <f t="shared" si="3"/>
        <v>0</v>
      </c>
      <c r="F134" s="30">
        <f t="shared" si="4"/>
        <v>0</v>
      </c>
    </row>
    <row r="135" spans="1:6" ht="28.8" customHeight="1" x14ac:dyDescent="0.3">
      <c r="A135" s="30" t="e">
        <f>DEMANDA!A140</f>
        <v>#REF!</v>
      </c>
      <c r="B135" s="31" t="e">
        <f>DEMANDA!B140</f>
        <v>#REF!</v>
      </c>
      <c r="C135" s="5" t="e">
        <f>_xlfn.XLOOKUP($B135,DEMANDA!$B135:$B385,DEMANDA!$C135:$C385,0)</f>
        <v>#REF!</v>
      </c>
      <c r="D135" s="32"/>
      <c r="E135" s="38">
        <f t="shared" si="3"/>
        <v>0</v>
      </c>
      <c r="F135" s="30">
        <f t="shared" si="4"/>
        <v>0</v>
      </c>
    </row>
    <row r="136" spans="1:6" ht="28.8" customHeight="1" x14ac:dyDescent="0.3">
      <c r="A136" s="30" t="e">
        <f>DEMANDA!A141</f>
        <v>#REF!</v>
      </c>
      <c r="B136" s="31" t="e">
        <f>DEMANDA!B141</f>
        <v>#REF!</v>
      </c>
      <c r="C136" s="5" t="e">
        <f>_xlfn.XLOOKUP($B136,DEMANDA!$B136:$B386,DEMANDA!$C136:$C386,0)</f>
        <v>#REF!</v>
      </c>
      <c r="D136" s="32"/>
      <c r="E136" s="38">
        <f t="shared" si="3"/>
        <v>0</v>
      </c>
      <c r="F136" s="30">
        <f t="shared" si="4"/>
        <v>0</v>
      </c>
    </row>
    <row r="137" spans="1:6" ht="28.8" customHeight="1" x14ac:dyDescent="0.3">
      <c r="A137" s="30" t="e">
        <f>DEMANDA!A142</f>
        <v>#REF!</v>
      </c>
      <c r="B137" s="31" t="e">
        <f>DEMANDA!B142</f>
        <v>#REF!</v>
      </c>
      <c r="C137" s="5" t="e">
        <f>_xlfn.XLOOKUP($B137,DEMANDA!$B137:$B387,DEMANDA!$C137:$C387,0)</f>
        <v>#REF!</v>
      </c>
      <c r="D137" s="32"/>
      <c r="E137" s="38">
        <f t="shared" ref="E137:E200" si="5">IFERROR(D137/C137,0)</f>
        <v>0</v>
      </c>
      <c r="F137" s="30">
        <f t="shared" si="4"/>
        <v>0</v>
      </c>
    </row>
    <row r="138" spans="1:6" ht="28.8" customHeight="1" x14ac:dyDescent="0.3">
      <c r="A138" s="30" t="e">
        <f>DEMANDA!A143</f>
        <v>#REF!</v>
      </c>
      <c r="B138" s="31" t="e">
        <f>DEMANDA!B143</f>
        <v>#REF!</v>
      </c>
      <c r="C138" s="5" t="e">
        <f>_xlfn.XLOOKUP($B138,DEMANDA!$B138:$B388,DEMANDA!$C138:$C388,0)</f>
        <v>#REF!</v>
      </c>
      <c r="D138" s="32"/>
      <c r="E138" s="38">
        <f t="shared" si="5"/>
        <v>0</v>
      </c>
      <c r="F138" s="30">
        <f t="shared" si="4"/>
        <v>0</v>
      </c>
    </row>
    <row r="139" spans="1:6" ht="28.8" customHeight="1" x14ac:dyDescent="0.3">
      <c r="A139" s="30" t="e">
        <f>DEMANDA!A144</f>
        <v>#REF!</v>
      </c>
      <c r="B139" s="31" t="e">
        <f>DEMANDA!B144</f>
        <v>#REF!</v>
      </c>
      <c r="C139" s="5" t="e">
        <f>_xlfn.XLOOKUP($B139,DEMANDA!$B139:$B389,DEMANDA!$C139:$C389,0)</f>
        <v>#REF!</v>
      </c>
      <c r="D139" s="32"/>
      <c r="E139" s="38">
        <f t="shared" si="5"/>
        <v>0</v>
      </c>
      <c r="F139" s="30">
        <f t="shared" si="4"/>
        <v>0</v>
      </c>
    </row>
    <row r="140" spans="1:6" ht="28.8" customHeight="1" x14ac:dyDescent="0.3">
      <c r="A140" s="30" t="e">
        <f>DEMANDA!A145</f>
        <v>#REF!</v>
      </c>
      <c r="B140" s="31" t="e">
        <f>DEMANDA!B145</f>
        <v>#REF!</v>
      </c>
      <c r="C140" s="5" t="e">
        <f>_xlfn.XLOOKUP($B140,DEMANDA!$B140:$B390,DEMANDA!$C140:$C390,0)</f>
        <v>#REF!</v>
      </c>
      <c r="D140" s="32"/>
      <c r="E140" s="38">
        <f t="shared" si="5"/>
        <v>0</v>
      </c>
      <c r="F140" s="30">
        <f t="shared" si="4"/>
        <v>0</v>
      </c>
    </row>
    <row r="141" spans="1:6" ht="28.8" customHeight="1" x14ac:dyDescent="0.3">
      <c r="A141" s="30" t="e">
        <f>DEMANDA!A146</f>
        <v>#REF!</v>
      </c>
      <c r="B141" s="31" t="e">
        <f>DEMANDA!B146</f>
        <v>#REF!</v>
      </c>
      <c r="C141" s="5" t="e">
        <f>_xlfn.XLOOKUP($B141,DEMANDA!$B141:$B391,DEMANDA!$C141:$C391,0)</f>
        <v>#REF!</v>
      </c>
      <c r="D141" s="32"/>
      <c r="E141" s="38">
        <f t="shared" si="5"/>
        <v>0</v>
      </c>
      <c r="F141" s="30">
        <f t="shared" si="4"/>
        <v>0</v>
      </c>
    </row>
    <row r="142" spans="1:6" ht="28.8" customHeight="1" x14ac:dyDescent="0.3">
      <c r="A142" s="30" t="e">
        <f>DEMANDA!A147</f>
        <v>#REF!</v>
      </c>
      <c r="B142" s="31" t="e">
        <f>DEMANDA!B147</f>
        <v>#REF!</v>
      </c>
      <c r="C142" s="5" t="e">
        <f>_xlfn.XLOOKUP($B142,DEMANDA!$B142:$B392,DEMANDA!$C142:$C392,0)</f>
        <v>#REF!</v>
      </c>
      <c r="D142" s="32"/>
      <c r="E142" s="38">
        <f t="shared" si="5"/>
        <v>0</v>
      </c>
      <c r="F142" s="30">
        <f t="shared" si="4"/>
        <v>0</v>
      </c>
    </row>
    <row r="143" spans="1:6" ht="28.8" customHeight="1" x14ac:dyDescent="0.3">
      <c r="A143" s="30" t="e">
        <f>DEMANDA!A148</f>
        <v>#REF!</v>
      </c>
      <c r="B143" s="31" t="e">
        <f>DEMANDA!B148</f>
        <v>#REF!</v>
      </c>
      <c r="C143" s="5" t="e">
        <f>_xlfn.XLOOKUP($B143,DEMANDA!$B143:$B393,DEMANDA!$C143:$C393,0)</f>
        <v>#REF!</v>
      </c>
      <c r="D143" s="32"/>
      <c r="E143" s="38">
        <f t="shared" si="5"/>
        <v>0</v>
      </c>
      <c r="F143" s="30">
        <f t="shared" si="4"/>
        <v>0</v>
      </c>
    </row>
    <row r="144" spans="1:6" ht="28.8" customHeight="1" x14ac:dyDescent="0.3">
      <c r="A144" s="30" t="e">
        <f>DEMANDA!A149</f>
        <v>#REF!</v>
      </c>
      <c r="B144" s="31" t="e">
        <f>DEMANDA!B149</f>
        <v>#REF!</v>
      </c>
      <c r="C144" s="5" t="e">
        <f>_xlfn.XLOOKUP($B144,DEMANDA!$B144:$B394,DEMANDA!$C144:$C394,0)</f>
        <v>#REF!</v>
      </c>
      <c r="D144" s="32"/>
      <c r="E144" s="38">
        <f t="shared" si="5"/>
        <v>0</v>
      </c>
      <c r="F144" s="30">
        <f t="shared" si="4"/>
        <v>0</v>
      </c>
    </row>
    <row r="145" spans="1:6" ht="28.8" customHeight="1" x14ac:dyDescent="0.3">
      <c r="A145" s="30" t="e">
        <f>DEMANDA!A150</f>
        <v>#REF!</v>
      </c>
      <c r="B145" s="31" t="e">
        <f>DEMANDA!B150</f>
        <v>#REF!</v>
      </c>
      <c r="C145" s="5" t="e">
        <f>_xlfn.XLOOKUP($B145,DEMANDA!$B145:$B395,DEMANDA!$C145:$C395,0)</f>
        <v>#REF!</v>
      </c>
      <c r="D145" s="32"/>
      <c r="E145" s="38">
        <f t="shared" si="5"/>
        <v>0</v>
      </c>
      <c r="F145" s="30">
        <f t="shared" si="4"/>
        <v>0</v>
      </c>
    </row>
    <row r="146" spans="1:6" ht="28.8" customHeight="1" x14ac:dyDescent="0.3">
      <c r="A146" s="30" t="e">
        <f>DEMANDA!A151</f>
        <v>#REF!</v>
      </c>
      <c r="B146" s="31" t="e">
        <f>DEMANDA!B151</f>
        <v>#REF!</v>
      </c>
      <c r="C146" s="5" t="e">
        <f>_xlfn.XLOOKUP($B146,DEMANDA!$B146:$B396,DEMANDA!$C146:$C396,0)</f>
        <v>#REF!</v>
      </c>
      <c r="D146" s="32"/>
      <c r="E146" s="38">
        <f t="shared" si="5"/>
        <v>0</v>
      </c>
      <c r="F146" s="30">
        <f t="shared" si="4"/>
        <v>0</v>
      </c>
    </row>
    <row r="147" spans="1:6" ht="28.8" customHeight="1" x14ac:dyDescent="0.3">
      <c r="A147" s="30" t="e">
        <f>DEMANDA!A152</f>
        <v>#REF!</v>
      </c>
      <c r="B147" s="31" t="e">
        <f>DEMANDA!B152</f>
        <v>#REF!</v>
      </c>
      <c r="C147" s="5" t="e">
        <f>_xlfn.XLOOKUP($B147,DEMANDA!$B147:$B397,DEMANDA!$C147:$C397,0)</f>
        <v>#REF!</v>
      </c>
      <c r="D147" s="32"/>
      <c r="E147" s="38">
        <f t="shared" si="5"/>
        <v>0</v>
      </c>
      <c r="F147" s="30">
        <f t="shared" si="4"/>
        <v>0</v>
      </c>
    </row>
    <row r="148" spans="1:6" ht="28.8" customHeight="1" x14ac:dyDescent="0.3">
      <c r="A148" s="30" t="e">
        <f>DEMANDA!A153</f>
        <v>#REF!</v>
      </c>
      <c r="B148" s="31" t="e">
        <f>DEMANDA!B153</f>
        <v>#REF!</v>
      </c>
      <c r="C148" s="5" t="e">
        <f>_xlfn.XLOOKUP($B148,DEMANDA!$B148:$B398,DEMANDA!$C148:$C398,0)</f>
        <v>#REF!</v>
      </c>
      <c r="D148" s="32"/>
      <c r="E148" s="38">
        <f t="shared" si="5"/>
        <v>0</v>
      </c>
      <c r="F148" s="30">
        <f t="shared" si="4"/>
        <v>0</v>
      </c>
    </row>
    <row r="149" spans="1:6" ht="28.8" customHeight="1" x14ac:dyDescent="0.3">
      <c r="A149" s="30" t="e">
        <f>DEMANDA!A154</f>
        <v>#REF!</v>
      </c>
      <c r="B149" s="31" t="e">
        <f>DEMANDA!B154</f>
        <v>#REF!</v>
      </c>
      <c r="C149" s="5" t="e">
        <f>_xlfn.XLOOKUP($B149,DEMANDA!$B149:$B399,DEMANDA!$C149:$C399,0)</f>
        <v>#REF!</v>
      </c>
      <c r="D149" s="32"/>
      <c r="E149" s="38">
        <f t="shared" si="5"/>
        <v>0</v>
      </c>
      <c r="F149" s="30">
        <f t="shared" si="4"/>
        <v>0</v>
      </c>
    </row>
    <row r="150" spans="1:6" ht="28.8" customHeight="1" x14ac:dyDescent="0.3">
      <c r="A150" s="30" t="e">
        <f>DEMANDA!A155</f>
        <v>#REF!</v>
      </c>
      <c r="B150" s="31" t="e">
        <f>DEMANDA!B155</f>
        <v>#REF!</v>
      </c>
      <c r="C150" s="5" t="e">
        <f>_xlfn.XLOOKUP($B150,DEMANDA!$B150:$B400,DEMANDA!$C150:$C400,0)</f>
        <v>#REF!</v>
      </c>
      <c r="D150" s="32"/>
      <c r="E150" s="38">
        <f t="shared" si="5"/>
        <v>0</v>
      </c>
      <c r="F150" s="30">
        <f t="shared" si="4"/>
        <v>0</v>
      </c>
    </row>
    <row r="151" spans="1:6" ht="28.8" customHeight="1" x14ac:dyDescent="0.3">
      <c r="A151" s="30" t="e">
        <f>DEMANDA!A156</f>
        <v>#REF!</v>
      </c>
      <c r="B151" s="31" t="e">
        <f>DEMANDA!B156</f>
        <v>#REF!</v>
      </c>
      <c r="C151" s="5" t="e">
        <f>_xlfn.XLOOKUP($B151,DEMANDA!$B151:$B401,DEMANDA!$C151:$C401,0)</f>
        <v>#REF!</v>
      </c>
      <c r="D151" s="32"/>
      <c r="E151" s="38">
        <f t="shared" si="5"/>
        <v>0</v>
      </c>
      <c r="F151" s="30">
        <f t="shared" si="4"/>
        <v>0</v>
      </c>
    </row>
    <row r="152" spans="1:6" ht="28.8" customHeight="1" x14ac:dyDescent="0.3">
      <c r="A152" s="30" t="e">
        <f>DEMANDA!A157</f>
        <v>#REF!</v>
      </c>
      <c r="B152" s="31" t="e">
        <f>DEMANDA!B157</f>
        <v>#REF!</v>
      </c>
      <c r="C152" s="5" t="e">
        <f>_xlfn.XLOOKUP($B152,DEMANDA!$B152:$B402,DEMANDA!$C152:$C402,0)</f>
        <v>#REF!</v>
      </c>
      <c r="D152" s="32"/>
      <c r="E152" s="38">
        <f t="shared" si="5"/>
        <v>0</v>
      </c>
      <c r="F152" s="30">
        <f t="shared" ref="F152:F205" si="6">IF(E152&gt;=5%,5,0)</f>
        <v>0</v>
      </c>
    </row>
    <row r="153" spans="1:6" ht="28.8" customHeight="1" x14ac:dyDescent="0.3">
      <c r="A153" s="30" t="e">
        <f>DEMANDA!A158</f>
        <v>#REF!</v>
      </c>
      <c r="B153" s="31" t="e">
        <f>DEMANDA!B158</f>
        <v>#REF!</v>
      </c>
      <c r="C153" s="5" t="e">
        <f>_xlfn.XLOOKUP($B153,DEMANDA!$B153:$B403,DEMANDA!$C153:$C403,0)</f>
        <v>#REF!</v>
      </c>
      <c r="D153" s="32"/>
      <c r="E153" s="38">
        <f t="shared" si="5"/>
        <v>0</v>
      </c>
      <c r="F153" s="30">
        <f t="shared" si="6"/>
        <v>0</v>
      </c>
    </row>
    <row r="154" spans="1:6" ht="28.8" customHeight="1" x14ac:dyDescent="0.3">
      <c r="A154" s="30" t="e">
        <f>DEMANDA!A159</f>
        <v>#REF!</v>
      </c>
      <c r="B154" s="31" t="e">
        <f>DEMANDA!B159</f>
        <v>#REF!</v>
      </c>
      <c r="C154" s="5" t="e">
        <f>_xlfn.XLOOKUP($B154,DEMANDA!$B154:$B404,DEMANDA!$C154:$C404,0)</f>
        <v>#REF!</v>
      </c>
      <c r="D154" s="32"/>
      <c r="E154" s="38">
        <f t="shared" si="5"/>
        <v>0</v>
      </c>
      <c r="F154" s="30">
        <f t="shared" si="6"/>
        <v>0</v>
      </c>
    </row>
    <row r="155" spans="1:6" ht="28.8" customHeight="1" x14ac:dyDescent="0.3">
      <c r="A155" s="30" t="e">
        <f>DEMANDA!A160</f>
        <v>#REF!</v>
      </c>
      <c r="B155" s="31" t="e">
        <f>DEMANDA!B160</f>
        <v>#REF!</v>
      </c>
      <c r="C155" s="5" t="e">
        <f>_xlfn.XLOOKUP($B155,DEMANDA!$B155:$B405,DEMANDA!$C155:$C405,0)</f>
        <v>#REF!</v>
      </c>
      <c r="D155" s="32"/>
      <c r="E155" s="38">
        <f t="shared" si="5"/>
        <v>0</v>
      </c>
      <c r="F155" s="30">
        <f t="shared" si="6"/>
        <v>0</v>
      </c>
    </row>
    <row r="156" spans="1:6" ht="28.8" customHeight="1" x14ac:dyDescent="0.3">
      <c r="A156" s="30" t="e">
        <f>DEMANDA!A161</f>
        <v>#REF!</v>
      </c>
      <c r="B156" s="31" t="e">
        <f>DEMANDA!B161</f>
        <v>#REF!</v>
      </c>
      <c r="C156" s="5" t="e">
        <f>_xlfn.XLOOKUP($B156,DEMANDA!$B156:$B406,DEMANDA!$C156:$C406,0)</f>
        <v>#REF!</v>
      </c>
      <c r="D156" s="32"/>
      <c r="E156" s="38">
        <f t="shared" si="5"/>
        <v>0</v>
      </c>
      <c r="F156" s="30">
        <f t="shared" si="6"/>
        <v>0</v>
      </c>
    </row>
    <row r="157" spans="1:6" ht="28.8" customHeight="1" x14ac:dyDescent="0.3">
      <c r="A157" s="30" t="e">
        <f>DEMANDA!A162</f>
        <v>#REF!</v>
      </c>
      <c r="B157" s="31" t="e">
        <f>DEMANDA!B162</f>
        <v>#REF!</v>
      </c>
      <c r="C157" s="5" t="e">
        <f>_xlfn.XLOOKUP($B157,DEMANDA!$B157:$B407,DEMANDA!$C157:$C407,0)</f>
        <v>#REF!</v>
      </c>
      <c r="D157" s="32"/>
      <c r="E157" s="38">
        <f t="shared" si="5"/>
        <v>0</v>
      </c>
      <c r="F157" s="30">
        <f t="shared" si="6"/>
        <v>0</v>
      </c>
    </row>
    <row r="158" spans="1:6" ht="28.8" customHeight="1" x14ac:dyDescent="0.3">
      <c r="A158" s="30" t="e">
        <f>DEMANDA!A163</f>
        <v>#REF!</v>
      </c>
      <c r="B158" s="31" t="e">
        <f>DEMANDA!B163</f>
        <v>#REF!</v>
      </c>
      <c r="C158" s="5" t="e">
        <f>_xlfn.XLOOKUP($B158,DEMANDA!$B158:$B408,DEMANDA!$C158:$C408,0)</f>
        <v>#REF!</v>
      </c>
      <c r="D158" s="32"/>
      <c r="E158" s="38">
        <f t="shared" si="5"/>
        <v>0</v>
      </c>
      <c r="F158" s="30">
        <f t="shared" si="6"/>
        <v>0</v>
      </c>
    </row>
    <row r="159" spans="1:6" ht="28.8" customHeight="1" x14ac:dyDescent="0.3">
      <c r="A159" s="30" t="e">
        <f>DEMANDA!A164</f>
        <v>#REF!</v>
      </c>
      <c r="B159" s="31" t="e">
        <f>DEMANDA!B164</f>
        <v>#REF!</v>
      </c>
      <c r="C159" s="5" t="e">
        <f>_xlfn.XLOOKUP($B159,DEMANDA!$B159:$B409,DEMANDA!$C159:$C409,0)</f>
        <v>#REF!</v>
      </c>
      <c r="D159" s="32"/>
      <c r="E159" s="38">
        <f t="shared" si="5"/>
        <v>0</v>
      </c>
      <c r="F159" s="30">
        <f t="shared" si="6"/>
        <v>0</v>
      </c>
    </row>
    <row r="160" spans="1:6" ht="28.8" customHeight="1" x14ac:dyDescent="0.3">
      <c r="A160" s="30" t="e">
        <f>DEMANDA!A165</f>
        <v>#REF!</v>
      </c>
      <c r="B160" s="31" t="e">
        <f>DEMANDA!B165</f>
        <v>#REF!</v>
      </c>
      <c r="C160" s="5" t="e">
        <f>_xlfn.XLOOKUP($B160,DEMANDA!$B160:$B410,DEMANDA!$C160:$C410,0)</f>
        <v>#REF!</v>
      </c>
      <c r="D160" s="32"/>
      <c r="E160" s="38">
        <f t="shared" si="5"/>
        <v>0</v>
      </c>
      <c r="F160" s="30">
        <f t="shared" si="6"/>
        <v>0</v>
      </c>
    </row>
    <row r="161" spans="1:6" ht="28.8" customHeight="1" x14ac:dyDescent="0.3">
      <c r="A161" s="30" t="e">
        <f>DEMANDA!A166</f>
        <v>#REF!</v>
      </c>
      <c r="B161" s="31" t="e">
        <f>DEMANDA!B166</f>
        <v>#REF!</v>
      </c>
      <c r="C161" s="5" t="e">
        <f>_xlfn.XLOOKUP($B161,DEMANDA!$B161:$B411,DEMANDA!$C161:$C411,0)</f>
        <v>#REF!</v>
      </c>
      <c r="D161" s="32"/>
      <c r="E161" s="38">
        <f t="shared" si="5"/>
        <v>0</v>
      </c>
      <c r="F161" s="30">
        <f t="shared" si="6"/>
        <v>0</v>
      </c>
    </row>
    <row r="162" spans="1:6" ht="28.8" customHeight="1" x14ac:dyDescent="0.3">
      <c r="A162" s="30" t="e">
        <f>DEMANDA!A167</f>
        <v>#REF!</v>
      </c>
      <c r="B162" s="31" t="e">
        <f>DEMANDA!B167</f>
        <v>#REF!</v>
      </c>
      <c r="C162" s="5" t="e">
        <f>_xlfn.XLOOKUP($B162,DEMANDA!$B162:$B412,DEMANDA!$C162:$C412,0)</f>
        <v>#REF!</v>
      </c>
      <c r="D162" s="32"/>
      <c r="E162" s="38">
        <f t="shared" si="5"/>
        <v>0</v>
      </c>
      <c r="F162" s="30">
        <f t="shared" si="6"/>
        <v>0</v>
      </c>
    </row>
    <row r="163" spans="1:6" ht="28.8" customHeight="1" x14ac:dyDescent="0.3">
      <c r="A163" s="30" t="e">
        <f>DEMANDA!A168</f>
        <v>#REF!</v>
      </c>
      <c r="B163" s="31" t="e">
        <f>DEMANDA!B168</f>
        <v>#REF!</v>
      </c>
      <c r="C163" s="5" t="e">
        <f>_xlfn.XLOOKUP($B163,DEMANDA!$B163:$B413,DEMANDA!$C163:$C413,0)</f>
        <v>#REF!</v>
      </c>
      <c r="D163" s="32"/>
      <c r="E163" s="38">
        <f t="shared" si="5"/>
        <v>0</v>
      </c>
      <c r="F163" s="30">
        <f t="shared" si="6"/>
        <v>0</v>
      </c>
    </row>
    <row r="164" spans="1:6" ht="28.8" customHeight="1" x14ac:dyDescent="0.3">
      <c r="A164" s="30" t="e">
        <f>DEMANDA!A169</f>
        <v>#REF!</v>
      </c>
      <c r="B164" s="31" t="e">
        <f>DEMANDA!B169</f>
        <v>#REF!</v>
      </c>
      <c r="C164" s="5" t="e">
        <f>_xlfn.XLOOKUP($B164,DEMANDA!$B164:$B414,DEMANDA!$C164:$C414,0)</f>
        <v>#REF!</v>
      </c>
      <c r="D164" s="32"/>
      <c r="E164" s="38">
        <f t="shared" si="5"/>
        <v>0</v>
      </c>
      <c r="F164" s="30">
        <f t="shared" si="6"/>
        <v>0</v>
      </c>
    </row>
    <row r="165" spans="1:6" ht="28.8" customHeight="1" x14ac:dyDescent="0.3">
      <c r="A165" s="30" t="e">
        <f>DEMANDA!A170</f>
        <v>#REF!</v>
      </c>
      <c r="B165" s="31" t="e">
        <f>DEMANDA!B170</f>
        <v>#REF!</v>
      </c>
      <c r="C165" s="5" t="e">
        <f>_xlfn.XLOOKUP($B165,DEMANDA!$B165:$B415,DEMANDA!$C165:$C415,0)</f>
        <v>#REF!</v>
      </c>
      <c r="D165" s="32"/>
      <c r="E165" s="38">
        <f t="shared" si="5"/>
        <v>0</v>
      </c>
      <c r="F165" s="30">
        <f t="shared" si="6"/>
        <v>0</v>
      </c>
    </row>
    <row r="166" spans="1:6" ht="28.8" customHeight="1" x14ac:dyDescent="0.3">
      <c r="A166" s="30" t="e">
        <f>DEMANDA!A171</f>
        <v>#REF!</v>
      </c>
      <c r="B166" s="31" t="e">
        <f>DEMANDA!B171</f>
        <v>#REF!</v>
      </c>
      <c r="C166" s="5" t="e">
        <f>_xlfn.XLOOKUP($B166,DEMANDA!$B166:$B416,DEMANDA!$C166:$C416,0)</f>
        <v>#REF!</v>
      </c>
      <c r="D166" s="32"/>
      <c r="E166" s="38">
        <f t="shared" si="5"/>
        <v>0</v>
      </c>
      <c r="F166" s="30">
        <f t="shared" si="6"/>
        <v>0</v>
      </c>
    </row>
    <row r="167" spans="1:6" ht="28.8" customHeight="1" x14ac:dyDescent="0.3">
      <c r="A167" s="30" t="e">
        <f>DEMANDA!A172</f>
        <v>#REF!</v>
      </c>
      <c r="B167" s="31" t="e">
        <f>DEMANDA!B172</f>
        <v>#REF!</v>
      </c>
      <c r="C167" s="5" t="e">
        <f>_xlfn.XLOOKUP($B167,DEMANDA!$B167:$B417,DEMANDA!$C167:$C417,0)</f>
        <v>#REF!</v>
      </c>
      <c r="D167" s="32"/>
      <c r="E167" s="38">
        <f t="shared" si="5"/>
        <v>0</v>
      </c>
      <c r="F167" s="30">
        <f t="shared" si="6"/>
        <v>0</v>
      </c>
    </row>
    <row r="168" spans="1:6" ht="28.8" customHeight="1" x14ac:dyDescent="0.3">
      <c r="A168" s="30" t="e">
        <f>DEMANDA!A173</f>
        <v>#REF!</v>
      </c>
      <c r="B168" s="31" t="e">
        <f>DEMANDA!B173</f>
        <v>#REF!</v>
      </c>
      <c r="C168" s="5" t="e">
        <f>_xlfn.XLOOKUP($B168,DEMANDA!$B168:$B418,DEMANDA!$C168:$C418,0)</f>
        <v>#REF!</v>
      </c>
      <c r="D168" s="32"/>
      <c r="E168" s="38">
        <f t="shared" si="5"/>
        <v>0</v>
      </c>
      <c r="F168" s="30">
        <f t="shared" si="6"/>
        <v>0</v>
      </c>
    </row>
    <row r="169" spans="1:6" ht="28.8" customHeight="1" x14ac:dyDescent="0.3">
      <c r="A169" s="30" t="e">
        <f>DEMANDA!A174</f>
        <v>#REF!</v>
      </c>
      <c r="B169" s="31" t="e">
        <f>DEMANDA!B174</f>
        <v>#REF!</v>
      </c>
      <c r="C169" s="5" t="e">
        <f>_xlfn.XLOOKUP($B169,DEMANDA!$B169:$B419,DEMANDA!$C169:$C419,0)</f>
        <v>#REF!</v>
      </c>
      <c r="D169" s="32"/>
      <c r="E169" s="38">
        <f t="shared" si="5"/>
        <v>0</v>
      </c>
      <c r="F169" s="30">
        <f t="shared" si="6"/>
        <v>0</v>
      </c>
    </row>
    <row r="170" spans="1:6" ht="28.8" customHeight="1" x14ac:dyDescent="0.3">
      <c r="A170" s="30" t="e">
        <f>DEMANDA!A175</f>
        <v>#REF!</v>
      </c>
      <c r="B170" s="31" t="e">
        <f>DEMANDA!B175</f>
        <v>#REF!</v>
      </c>
      <c r="C170" s="5" t="e">
        <f>_xlfn.XLOOKUP($B170,DEMANDA!$B170:$B420,DEMANDA!$C170:$C420,0)</f>
        <v>#REF!</v>
      </c>
      <c r="D170" s="32"/>
      <c r="E170" s="38">
        <f t="shared" si="5"/>
        <v>0</v>
      </c>
      <c r="F170" s="30">
        <f t="shared" si="6"/>
        <v>0</v>
      </c>
    </row>
    <row r="171" spans="1:6" ht="28.8" customHeight="1" x14ac:dyDescent="0.3">
      <c r="A171" s="30" t="e">
        <f>DEMANDA!A176</f>
        <v>#REF!</v>
      </c>
      <c r="B171" s="31" t="e">
        <f>DEMANDA!B176</f>
        <v>#REF!</v>
      </c>
      <c r="C171" s="5" t="e">
        <f>_xlfn.XLOOKUP($B171,DEMANDA!$B171:$B421,DEMANDA!$C171:$C421,0)</f>
        <v>#REF!</v>
      </c>
      <c r="D171" s="32"/>
      <c r="E171" s="38">
        <f t="shared" si="5"/>
        <v>0</v>
      </c>
      <c r="F171" s="30">
        <f t="shared" si="6"/>
        <v>0</v>
      </c>
    </row>
    <row r="172" spans="1:6" ht="28.8" customHeight="1" x14ac:dyDescent="0.3">
      <c r="A172" s="30" t="e">
        <f>DEMANDA!A177</f>
        <v>#REF!</v>
      </c>
      <c r="B172" s="31" t="e">
        <f>DEMANDA!B177</f>
        <v>#REF!</v>
      </c>
      <c r="C172" s="5" t="e">
        <f>_xlfn.XLOOKUP($B172,DEMANDA!$B172:$B422,DEMANDA!$C172:$C422,0)</f>
        <v>#REF!</v>
      </c>
      <c r="D172" s="32"/>
      <c r="E172" s="38">
        <f t="shared" si="5"/>
        <v>0</v>
      </c>
      <c r="F172" s="30">
        <f t="shared" si="6"/>
        <v>0</v>
      </c>
    </row>
    <row r="173" spans="1:6" ht="28.8" customHeight="1" x14ac:dyDescent="0.3">
      <c r="A173" s="30" t="e">
        <f>DEMANDA!A178</f>
        <v>#REF!</v>
      </c>
      <c r="B173" s="31" t="e">
        <f>DEMANDA!B178</f>
        <v>#REF!</v>
      </c>
      <c r="C173" s="5" t="e">
        <f>_xlfn.XLOOKUP($B173,DEMANDA!$B173:$B423,DEMANDA!$C173:$C423,0)</f>
        <v>#REF!</v>
      </c>
      <c r="D173" s="32"/>
      <c r="E173" s="38">
        <f t="shared" si="5"/>
        <v>0</v>
      </c>
      <c r="F173" s="30">
        <f t="shared" si="6"/>
        <v>0</v>
      </c>
    </row>
    <row r="174" spans="1:6" ht="28.8" customHeight="1" x14ac:dyDescent="0.3">
      <c r="A174" s="30" t="e">
        <f>DEMANDA!A179</f>
        <v>#REF!</v>
      </c>
      <c r="B174" s="31" t="e">
        <f>DEMANDA!B179</f>
        <v>#REF!</v>
      </c>
      <c r="C174" s="5" t="e">
        <f>_xlfn.XLOOKUP($B174,DEMANDA!$B174:$B424,DEMANDA!$C174:$C424,0)</f>
        <v>#REF!</v>
      </c>
      <c r="D174" s="32"/>
      <c r="E174" s="38">
        <f t="shared" si="5"/>
        <v>0</v>
      </c>
      <c r="F174" s="30">
        <f t="shared" si="6"/>
        <v>0</v>
      </c>
    </row>
    <row r="175" spans="1:6" ht="28.8" customHeight="1" x14ac:dyDescent="0.3">
      <c r="A175" s="30" t="e">
        <f>DEMANDA!A180</f>
        <v>#REF!</v>
      </c>
      <c r="B175" s="31" t="e">
        <f>DEMANDA!B180</f>
        <v>#REF!</v>
      </c>
      <c r="C175" s="5" t="e">
        <f>_xlfn.XLOOKUP($B175,DEMANDA!$B175:$B425,DEMANDA!$C175:$C425,0)</f>
        <v>#REF!</v>
      </c>
      <c r="D175" s="32"/>
      <c r="E175" s="38">
        <f t="shared" si="5"/>
        <v>0</v>
      </c>
      <c r="F175" s="30">
        <f t="shared" si="6"/>
        <v>0</v>
      </c>
    </row>
    <row r="176" spans="1:6" ht="28.8" customHeight="1" x14ac:dyDescent="0.3">
      <c r="A176" s="30" t="e">
        <f>DEMANDA!A181</f>
        <v>#REF!</v>
      </c>
      <c r="B176" s="31" t="e">
        <f>DEMANDA!B181</f>
        <v>#REF!</v>
      </c>
      <c r="C176" s="5" t="e">
        <f>_xlfn.XLOOKUP($B176,DEMANDA!$B176:$B426,DEMANDA!$C176:$C426,0)</f>
        <v>#REF!</v>
      </c>
      <c r="D176" s="32"/>
      <c r="E176" s="38">
        <f t="shared" si="5"/>
        <v>0</v>
      </c>
      <c r="F176" s="30">
        <f t="shared" si="6"/>
        <v>0</v>
      </c>
    </row>
    <row r="177" spans="1:6" ht="28.8" customHeight="1" x14ac:dyDescent="0.3">
      <c r="A177" s="30" t="e">
        <f>DEMANDA!A182</f>
        <v>#REF!</v>
      </c>
      <c r="B177" s="31" t="e">
        <f>DEMANDA!B182</f>
        <v>#REF!</v>
      </c>
      <c r="C177" s="5" t="e">
        <f>_xlfn.XLOOKUP($B177,DEMANDA!$B177:$B427,DEMANDA!$C177:$C427,0)</f>
        <v>#REF!</v>
      </c>
      <c r="D177" s="32"/>
      <c r="E177" s="38">
        <f t="shared" si="5"/>
        <v>0</v>
      </c>
      <c r="F177" s="30">
        <f t="shared" si="6"/>
        <v>0</v>
      </c>
    </row>
    <row r="178" spans="1:6" ht="28.8" customHeight="1" x14ac:dyDescent="0.3">
      <c r="A178" s="30" t="e">
        <f>DEMANDA!A183</f>
        <v>#REF!</v>
      </c>
      <c r="B178" s="31" t="e">
        <f>DEMANDA!B183</f>
        <v>#REF!</v>
      </c>
      <c r="C178" s="5" t="e">
        <f>_xlfn.XLOOKUP($B178,DEMANDA!$B178:$B428,DEMANDA!$C178:$C428,0)</f>
        <v>#REF!</v>
      </c>
      <c r="D178" s="32"/>
      <c r="E178" s="38">
        <f t="shared" si="5"/>
        <v>0</v>
      </c>
      <c r="F178" s="30">
        <f t="shared" si="6"/>
        <v>0</v>
      </c>
    </row>
    <row r="179" spans="1:6" ht="28.8" customHeight="1" x14ac:dyDescent="0.3">
      <c r="A179" s="30" t="e">
        <f>DEMANDA!A184</f>
        <v>#REF!</v>
      </c>
      <c r="B179" s="31" t="e">
        <f>DEMANDA!B184</f>
        <v>#REF!</v>
      </c>
      <c r="C179" s="5" t="e">
        <f>_xlfn.XLOOKUP($B179,DEMANDA!$B179:$B429,DEMANDA!$C179:$C429,0)</f>
        <v>#REF!</v>
      </c>
      <c r="D179" s="32"/>
      <c r="E179" s="38">
        <f t="shared" si="5"/>
        <v>0</v>
      </c>
      <c r="F179" s="30">
        <f t="shared" si="6"/>
        <v>0</v>
      </c>
    </row>
    <row r="180" spans="1:6" ht="28.8" customHeight="1" x14ac:dyDescent="0.3">
      <c r="A180" s="30" t="e">
        <f>DEMANDA!A185</f>
        <v>#REF!</v>
      </c>
      <c r="B180" s="31" t="e">
        <f>DEMANDA!B185</f>
        <v>#REF!</v>
      </c>
      <c r="C180" s="5" t="e">
        <f>_xlfn.XLOOKUP($B180,DEMANDA!$B180:$B430,DEMANDA!$C180:$C430,0)</f>
        <v>#REF!</v>
      </c>
      <c r="D180" s="32"/>
      <c r="E180" s="38">
        <f t="shared" si="5"/>
        <v>0</v>
      </c>
      <c r="F180" s="30">
        <f t="shared" si="6"/>
        <v>0</v>
      </c>
    </row>
    <row r="181" spans="1:6" ht="28.8" customHeight="1" x14ac:dyDescent="0.3">
      <c r="A181" s="30" t="e">
        <f>DEMANDA!A186</f>
        <v>#REF!</v>
      </c>
      <c r="B181" s="31" t="e">
        <f>DEMANDA!B186</f>
        <v>#REF!</v>
      </c>
      <c r="C181" s="5" t="e">
        <f>_xlfn.XLOOKUP($B181,DEMANDA!$B181:$B431,DEMANDA!$C181:$C431,0)</f>
        <v>#REF!</v>
      </c>
      <c r="D181" s="32"/>
      <c r="E181" s="38">
        <f t="shared" si="5"/>
        <v>0</v>
      </c>
      <c r="F181" s="30">
        <f t="shared" si="6"/>
        <v>0</v>
      </c>
    </row>
    <row r="182" spans="1:6" ht="28.8" customHeight="1" x14ac:dyDescent="0.3">
      <c r="A182" s="30" t="e">
        <f>DEMANDA!A187</f>
        <v>#REF!</v>
      </c>
      <c r="B182" s="31" t="e">
        <f>DEMANDA!B187</f>
        <v>#REF!</v>
      </c>
      <c r="C182" s="5" t="e">
        <f>_xlfn.XLOOKUP($B182,DEMANDA!$B182:$B432,DEMANDA!$C182:$C432,0)</f>
        <v>#REF!</v>
      </c>
      <c r="D182" s="32"/>
      <c r="E182" s="38">
        <f t="shared" si="5"/>
        <v>0</v>
      </c>
      <c r="F182" s="30">
        <f t="shared" si="6"/>
        <v>0</v>
      </c>
    </row>
    <row r="183" spans="1:6" ht="28.8" customHeight="1" x14ac:dyDescent="0.3">
      <c r="A183" s="30" t="e">
        <f>DEMANDA!A188</f>
        <v>#REF!</v>
      </c>
      <c r="B183" s="31" t="e">
        <f>DEMANDA!B188</f>
        <v>#REF!</v>
      </c>
      <c r="C183" s="5" t="e">
        <f>_xlfn.XLOOKUP($B183,DEMANDA!$B183:$B433,DEMANDA!$C183:$C433,0)</f>
        <v>#REF!</v>
      </c>
      <c r="D183" s="32"/>
      <c r="E183" s="38">
        <f t="shared" si="5"/>
        <v>0</v>
      </c>
      <c r="F183" s="30">
        <f t="shared" si="6"/>
        <v>0</v>
      </c>
    </row>
    <row r="184" spans="1:6" ht="28.8" customHeight="1" x14ac:dyDescent="0.3">
      <c r="A184" s="30" t="e">
        <f>DEMANDA!A189</f>
        <v>#REF!</v>
      </c>
      <c r="B184" s="31" t="e">
        <f>DEMANDA!B189</f>
        <v>#REF!</v>
      </c>
      <c r="C184" s="5" t="e">
        <f>_xlfn.XLOOKUP($B184,DEMANDA!$B184:$B434,DEMANDA!$C184:$C434,0)</f>
        <v>#REF!</v>
      </c>
      <c r="D184" s="32"/>
      <c r="E184" s="38">
        <f t="shared" si="5"/>
        <v>0</v>
      </c>
      <c r="F184" s="30">
        <f t="shared" si="6"/>
        <v>0</v>
      </c>
    </row>
    <row r="185" spans="1:6" ht="28.8" customHeight="1" x14ac:dyDescent="0.3">
      <c r="A185" s="30" t="e">
        <f>DEMANDA!A190</f>
        <v>#REF!</v>
      </c>
      <c r="B185" s="31" t="e">
        <f>DEMANDA!B190</f>
        <v>#REF!</v>
      </c>
      <c r="C185" s="5" t="e">
        <f>_xlfn.XLOOKUP($B185,DEMANDA!$B185:$B435,DEMANDA!$C185:$C435,0)</f>
        <v>#REF!</v>
      </c>
      <c r="D185" s="32"/>
      <c r="E185" s="38">
        <f t="shared" si="5"/>
        <v>0</v>
      </c>
      <c r="F185" s="30">
        <f t="shared" si="6"/>
        <v>0</v>
      </c>
    </row>
    <row r="186" spans="1:6" ht="28.8" customHeight="1" x14ac:dyDescent="0.3">
      <c r="A186" s="30" t="e">
        <f>DEMANDA!A191</f>
        <v>#REF!</v>
      </c>
      <c r="B186" s="31" t="e">
        <f>DEMANDA!B191</f>
        <v>#REF!</v>
      </c>
      <c r="C186" s="5" t="e">
        <f>_xlfn.XLOOKUP($B186,DEMANDA!$B186:$B436,DEMANDA!$C186:$C436,0)</f>
        <v>#REF!</v>
      </c>
      <c r="D186" s="32"/>
      <c r="E186" s="38">
        <f t="shared" si="5"/>
        <v>0</v>
      </c>
      <c r="F186" s="30">
        <f t="shared" si="6"/>
        <v>0</v>
      </c>
    </row>
    <row r="187" spans="1:6" ht="28.8" customHeight="1" x14ac:dyDescent="0.3">
      <c r="A187" s="30" t="e">
        <f>DEMANDA!A192</f>
        <v>#REF!</v>
      </c>
      <c r="B187" s="31" t="e">
        <f>DEMANDA!B192</f>
        <v>#REF!</v>
      </c>
      <c r="C187" s="5" t="e">
        <f>_xlfn.XLOOKUP($B187,DEMANDA!$B187:$B437,DEMANDA!$C187:$C437,0)</f>
        <v>#REF!</v>
      </c>
      <c r="D187" s="32"/>
      <c r="E187" s="38">
        <f t="shared" si="5"/>
        <v>0</v>
      </c>
      <c r="F187" s="30">
        <f t="shared" si="6"/>
        <v>0</v>
      </c>
    </row>
    <row r="188" spans="1:6" ht="28.8" customHeight="1" x14ac:dyDescent="0.3">
      <c r="A188" s="30" t="e">
        <f>DEMANDA!A193</f>
        <v>#REF!</v>
      </c>
      <c r="B188" s="31" t="e">
        <f>DEMANDA!B193</f>
        <v>#REF!</v>
      </c>
      <c r="C188" s="5" t="e">
        <f>_xlfn.XLOOKUP($B188,DEMANDA!$B188:$B438,DEMANDA!$C188:$C438,0)</f>
        <v>#REF!</v>
      </c>
      <c r="D188" s="32"/>
      <c r="E188" s="38">
        <f t="shared" si="5"/>
        <v>0</v>
      </c>
      <c r="F188" s="30">
        <f t="shared" si="6"/>
        <v>0</v>
      </c>
    </row>
    <row r="189" spans="1:6" ht="28.8" customHeight="1" x14ac:dyDescent="0.3">
      <c r="A189" s="30" t="e">
        <f>DEMANDA!A194</f>
        <v>#REF!</v>
      </c>
      <c r="B189" s="31" t="e">
        <f>DEMANDA!B194</f>
        <v>#REF!</v>
      </c>
      <c r="C189" s="5" t="e">
        <f>_xlfn.XLOOKUP($B189,DEMANDA!$B189:$B439,DEMANDA!$C189:$C439,0)</f>
        <v>#REF!</v>
      </c>
      <c r="D189" s="32"/>
      <c r="E189" s="38">
        <f t="shared" si="5"/>
        <v>0</v>
      </c>
      <c r="F189" s="30">
        <f t="shared" si="6"/>
        <v>0</v>
      </c>
    </row>
    <row r="190" spans="1:6" ht="28.8" customHeight="1" x14ac:dyDescent="0.3">
      <c r="A190" s="30" t="e">
        <f>DEMANDA!A195</f>
        <v>#REF!</v>
      </c>
      <c r="B190" s="31" t="e">
        <f>DEMANDA!B195</f>
        <v>#REF!</v>
      </c>
      <c r="C190" s="5" t="e">
        <f>_xlfn.XLOOKUP($B190,DEMANDA!$B190:$B440,DEMANDA!$C190:$C440,0)</f>
        <v>#REF!</v>
      </c>
      <c r="D190" s="32"/>
      <c r="E190" s="38">
        <f t="shared" si="5"/>
        <v>0</v>
      </c>
      <c r="F190" s="30">
        <f t="shared" si="6"/>
        <v>0</v>
      </c>
    </row>
    <row r="191" spans="1:6" ht="28.8" customHeight="1" x14ac:dyDescent="0.3">
      <c r="A191" s="30" t="e">
        <f>DEMANDA!A196</f>
        <v>#REF!</v>
      </c>
      <c r="B191" s="31" t="e">
        <f>DEMANDA!B196</f>
        <v>#REF!</v>
      </c>
      <c r="C191" s="5" t="e">
        <f>_xlfn.XLOOKUP($B191,DEMANDA!$B191:$B441,DEMANDA!$C191:$C441,0)</f>
        <v>#REF!</v>
      </c>
      <c r="D191" s="32"/>
      <c r="E191" s="38">
        <f t="shared" si="5"/>
        <v>0</v>
      </c>
      <c r="F191" s="30">
        <f t="shared" si="6"/>
        <v>0</v>
      </c>
    </row>
    <row r="192" spans="1:6" ht="28.8" customHeight="1" x14ac:dyDescent="0.3">
      <c r="A192" s="30" t="e">
        <f>DEMANDA!A197</f>
        <v>#REF!</v>
      </c>
      <c r="B192" s="31" t="e">
        <f>DEMANDA!B197</f>
        <v>#REF!</v>
      </c>
      <c r="C192" s="5" t="e">
        <f>_xlfn.XLOOKUP($B192,DEMANDA!$B192:$B442,DEMANDA!$C192:$C442,0)</f>
        <v>#REF!</v>
      </c>
      <c r="D192" s="32"/>
      <c r="E192" s="38">
        <f t="shared" si="5"/>
        <v>0</v>
      </c>
      <c r="F192" s="30">
        <f t="shared" si="6"/>
        <v>0</v>
      </c>
    </row>
    <row r="193" spans="1:6" ht="28.8" customHeight="1" x14ac:dyDescent="0.3">
      <c r="A193" s="30" t="e">
        <f>DEMANDA!A198</f>
        <v>#REF!</v>
      </c>
      <c r="B193" s="31" t="e">
        <f>DEMANDA!B198</f>
        <v>#REF!</v>
      </c>
      <c r="C193" s="5" t="e">
        <f>_xlfn.XLOOKUP($B193,DEMANDA!$B193:$B443,DEMANDA!$C193:$C443,0)</f>
        <v>#REF!</v>
      </c>
      <c r="D193" s="32"/>
      <c r="E193" s="38">
        <f t="shared" si="5"/>
        <v>0</v>
      </c>
      <c r="F193" s="30">
        <f t="shared" si="6"/>
        <v>0</v>
      </c>
    </row>
    <row r="194" spans="1:6" ht="28.8" customHeight="1" x14ac:dyDescent="0.3">
      <c r="A194" s="30" t="e">
        <f>DEMANDA!A199</f>
        <v>#REF!</v>
      </c>
      <c r="B194" s="31" t="e">
        <f>DEMANDA!B199</f>
        <v>#REF!</v>
      </c>
      <c r="C194" s="5" t="e">
        <f>_xlfn.XLOOKUP($B194,DEMANDA!$B194:$B444,DEMANDA!$C194:$C444,0)</f>
        <v>#REF!</v>
      </c>
      <c r="D194" s="32"/>
      <c r="E194" s="38">
        <f t="shared" si="5"/>
        <v>0</v>
      </c>
      <c r="F194" s="30">
        <f t="shared" si="6"/>
        <v>0</v>
      </c>
    </row>
    <row r="195" spans="1:6" ht="28.8" customHeight="1" x14ac:dyDescent="0.3">
      <c r="A195" s="30" t="e">
        <f>DEMANDA!A200</f>
        <v>#REF!</v>
      </c>
      <c r="B195" s="31" t="e">
        <f>DEMANDA!B200</f>
        <v>#REF!</v>
      </c>
      <c r="C195" s="5" t="e">
        <f>_xlfn.XLOOKUP($B195,DEMANDA!$B195:$B445,DEMANDA!$C195:$C445,0)</f>
        <v>#REF!</v>
      </c>
      <c r="D195" s="32"/>
      <c r="E195" s="38">
        <f t="shared" si="5"/>
        <v>0</v>
      </c>
      <c r="F195" s="30">
        <f t="shared" si="6"/>
        <v>0</v>
      </c>
    </row>
    <row r="196" spans="1:6" ht="28.8" customHeight="1" x14ac:dyDescent="0.3">
      <c r="A196" s="30" t="e">
        <f>DEMANDA!A201</f>
        <v>#REF!</v>
      </c>
      <c r="B196" s="31" t="e">
        <f>DEMANDA!B201</f>
        <v>#REF!</v>
      </c>
      <c r="C196" s="5" t="e">
        <f>_xlfn.XLOOKUP($B196,DEMANDA!$B196:$B446,DEMANDA!$C196:$C446,0)</f>
        <v>#REF!</v>
      </c>
      <c r="D196" s="32"/>
      <c r="E196" s="38">
        <f t="shared" si="5"/>
        <v>0</v>
      </c>
      <c r="F196" s="30">
        <f t="shared" si="6"/>
        <v>0</v>
      </c>
    </row>
    <row r="197" spans="1:6" ht="28.8" customHeight="1" x14ac:dyDescent="0.3">
      <c r="A197" s="30" t="e">
        <f>DEMANDA!A202</f>
        <v>#REF!</v>
      </c>
      <c r="B197" s="31" t="e">
        <f>DEMANDA!B202</f>
        <v>#REF!</v>
      </c>
      <c r="C197" s="5" t="e">
        <f>_xlfn.XLOOKUP($B197,DEMANDA!$B197:$B447,DEMANDA!$C197:$C447,0)</f>
        <v>#REF!</v>
      </c>
      <c r="D197" s="32"/>
      <c r="E197" s="38">
        <f t="shared" si="5"/>
        <v>0</v>
      </c>
      <c r="F197" s="30">
        <f t="shared" si="6"/>
        <v>0</v>
      </c>
    </row>
    <row r="198" spans="1:6" ht="28.8" customHeight="1" x14ac:dyDescent="0.3">
      <c r="A198" s="30" t="e">
        <f>DEMANDA!A203</f>
        <v>#REF!</v>
      </c>
      <c r="B198" s="31" t="e">
        <f>DEMANDA!B203</f>
        <v>#REF!</v>
      </c>
      <c r="C198" s="5" t="e">
        <f>_xlfn.XLOOKUP($B198,DEMANDA!$B198:$B448,DEMANDA!$C198:$C448,0)</f>
        <v>#REF!</v>
      </c>
      <c r="D198" s="32"/>
      <c r="E198" s="38">
        <f t="shared" si="5"/>
        <v>0</v>
      </c>
      <c r="F198" s="30">
        <f t="shared" si="6"/>
        <v>0</v>
      </c>
    </row>
    <row r="199" spans="1:6" ht="28.8" customHeight="1" x14ac:dyDescent="0.3">
      <c r="A199" s="30" t="e">
        <f>DEMANDA!A204</f>
        <v>#REF!</v>
      </c>
      <c r="B199" s="31" t="e">
        <f>DEMANDA!B204</f>
        <v>#REF!</v>
      </c>
      <c r="C199" s="5" t="e">
        <f>_xlfn.XLOOKUP($B199,DEMANDA!$B199:$B449,DEMANDA!$C199:$C449,0)</f>
        <v>#REF!</v>
      </c>
      <c r="D199" s="32"/>
      <c r="E199" s="38">
        <f t="shared" si="5"/>
        <v>0</v>
      </c>
      <c r="F199" s="30">
        <f t="shared" si="6"/>
        <v>0</v>
      </c>
    </row>
    <row r="200" spans="1:6" ht="28.8" customHeight="1" x14ac:dyDescent="0.3">
      <c r="A200" s="30" t="e">
        <f>DEMANDA!A205</f>
        <v>#REF!</v>
      </c>
      <c r="B200" s="31" t="e">
        <f>DEMANDA!B205</f>
        <v>#REF!</v>
      </c>
      <c r="C200" s="5" t="e">
        <f>_xlfn.XLOOKUP($B200,DEMANDA!$B200:$B450,DEMANDA!$C200:$C450,0)</f>
        <v>#REF!</v>
      </c>
      <c r="D200" s="32"/>
      <c r="E200" s="38">
        <f t="shared" si="5"/>
        <v>0</v>
      </c>
      <c r="F200" s="30">
        <f t="shared" si="6"/>
        <v>0</v>
      </c>
    </row>
    <row r="201" spans="1:6" ht="28.8" customHeight="1" x14ac:dyDescent="0.3">
      <c r="A201" s="30" t="e">
        <f>DEMANDA!A206</f>
        <v>#REF!</v>
      </c>
      <c r="B201" s="31" t="e">
        <f>DEMANDA!B206</f>
        <v>#REF!</v>
      </c>
      <c r="C201" s="5" t="e">
        <f>_xlfn.XLOOKUP($B201,DEMANDA!$B201:$B451,DEMANDA!$C201:$C451,0)</f>
        <v>#REF!</v>
      </c>
      <c r="D201" s="32"/>
      <c r="E201" s="38">
        <f t="shared" ref="E201:E215" si="7">IFERROR(D201/C201,0)</f>
        <v>0</v>
      </c>
      <c r="F201" s="30">
        <f t="shared" si="6"/>
        <v>0</v>
      </c>
    </row>
    <row r="202" spans="1:6" ht="28.8" customHeight="1" x14ac:dyDescent="0.3">
      <c r="A202" s="30" t="e">
        <f>DEMANDA!A207</f>
        <v>#REF!</v>
      </c>
      <c r="B202" s="31" t="e">
        <f>DEMANDA!B207</f>
        <v>#REF!</v>
      </c>
      <c r="C202" s="5" t="e">
        <f>_xlfn.XLOOKUP($B202,DEMANDA!$B202:$B452,DEMANDA!$C202:$C452,0)</f>
        <v>#REF!</v>
      </c>
      <c r="D202" s="32"/>
      <c r="E202" s="38">
        <f t="shared" si="7"/>
        <v>0</v>
      </c>
      <c r="F202" s="30">
        <f t="shared" si="6"/>
        <v>0</v>
      </c>
    </row>
    <row r="203" spans="1:6" ht="28.8" customHeight="1" x14ac:dyDescent="0.3">
      <c r="A203" s="30" t="e">
        <f>DEMANDA!A208</f>
        <v>#REF!</v>
      </c>
      <c r="B203" s="31" t="e">
        <f>DEMANDA!B208</f>
        <v>#REF!</v>
      </c>
      <c r="C203" s="5" t="e">
        <f>_xlfn.XLOOKUP($B203,DEMANDA!$B203:$B453,DEMANDA!$C203:$C453,0)</f>
        <v>#REF!</v>
      </c>
      <c r="D203" s="32"/>
      <c r="E203" s="38">
        <f t="shared" si="7"/>
        <v>0</v>
      </c>
      <c r="F203" s="30">
        <f t="shared" si="6"/>
        <v>0</v>
      </c>
    </row>
    <row r="204" spans="1:6" ht="28.8" customHeight="1" x14ac:dyDescent="0.3">
      <c r="A204" s="30" t="e">
        <f>DEMANDA!A209</f>
        <v>#REF!</v>
      </c>
      <c r="B204" s="31" t="e">
        <f>DEMANDA!B209</f>
        <v>#REF!</v>
      </c>
      <c r="C204" s="5" t="e">
        <f>_xlfn.XLOOKUP($B204,DEMANDA!$B204:$B454,DEMANDA!$C204:$C454,0)</f>
        <v>#REF!</v>
      </c>
      <c r="D204" s="32"/>
      <c r="E204" s="38">
        <f t="shared" si="7"/>
        <v>0</v>
      </c>
      <c r="F204" s="30">
        <f t="shared" si="6"/>
        <v>0</v>
      </c>
    </row>
    <row r="205" spans="1:6" ht="28.8" customHeight="1" x14ac:dyDescent="0.3">
      <c r="A205" s="30" t="e">
        <f>DEMANDA!A210</f>
        <v>#REF!</v>
      </c>
      <c r="B205" s="31" t="e">
        <f>DEMANDA!B210</f>
        <v>#REF!</v>
      </c>
      <c r="C205" s="5" t="e">
        <f>_xlfn.XLOOKUP($B205,DEMANDA!$B205:$B455,DEMANDA!$C205:$C455,0)</f>
        <v>#REF!</v>
      </c>
      <c r="D205" s="32"/>
      <c r="E205" s="38">
        <f t="shared" si="7"/>
        <v>0</v>
      </c>
      <c r="F205" s="30">
        <f t="shared" si="6"/>
        <v>0</v>
      </c>
    </row>
    <row r="206" spans="1:6" ht="28.8" customHeight="1" x14ac:dyDescent="0.3">
      <c r="A206" s="30" t="e">
        <f>DEMANDA!A211</f>
        <v>#REF!</v>
      </c>
      <c r="B206" s="31" t="e">
        <f>DEMANDA!B211</f>
        <v>#REF!</v>
      </c>
      <c r="C206" s="5" t="e">
        <f>_xlfn.XLOOKUP($B206,DEMANDA!$B206:$B456,DEMANDA!$C206:$C456,0)</f>
        <v>#REF!</v>
      </c>
      <c r="D206" s="32"/>
      <c r="E206" s="38">
        <f t="shared" si="7"/>
        <v>0</v>
      </c>
      <c r="F206" s="30">
        <f t="shared" ref="F206:F215" si="8">IF(E206&gt;=5%,5,0)</f>
        <v>0</v>
      </c>
    </row>
    <row r="207" spans="1:6" ht="28.8" customHeight="1" x14ac:dyDescent="0.3">
      <c r="A207" s="30" t="e">
        <f>DEMANDA!A212</f>
        <v>#REF!</v>
      </c>
      <c r="B207" s="31" t="e">
        <f>DEMANDA!B212</f>
        <v>#REF!</v>
      </c>
      <c r="C207" s="5" t="e">
        <f>_xlfn.XLOOKUP($B207,DEMANDA!$B207:$B457,DEMANDA!$C207:$C457,0)</f>
        <v>#REF!</v>
      </c>
      <c r="D207" s="32"/>
      <c r="E207" s="38">
        <f t="shared" si="7"/>
        <v>0</v>
      </c>
      <c r="F207" s="30">
        <f t="shared" si="8"/>
        <v>0</v>
      </c>
    </row>
    <row r="208" spans="1:6" ht="28.8" customHeight="1" x14ac:dyDescent="0.3">
      <c r="A208" s="30" t="e">
        <f>DEMANDA!A213</f>
        <v>#REF!</v>
      </c>
      <c r="B208" s="31" t="e">
        <f>DEMANDA!B213</f>
        <v>#REF!</v>
      </c>
      <c r="C208" s="5" t="e">
        <f>_xlfn.XLOOKUP($B208,DEMANDA!$B208:$B458,DEMANDA!$C208:$C458,0)</f>
        <v>#REF!</v>
      </c>
      <c r="D208" s="32"/>
      <c r="E208" s="38">
        <f t="shared" si="7"/>
        <v>0</v>
      </c>
      <c r="F208" s="30">
        <f t="shared" si="8"/>
        <v>0</v>
      </c>
    </row>
    <row r="209" spans="1:6" ht="28.8" customHeight="1" x14ac:dyDescent="0.3">
      <c r="A209" s="30" t="e">
        <f>DEMANDA!A214</f>
        <v>#REF!</v>
      </c>
      <c r="B209" s="31" t="e">
        <f>DEMANDA!B214</f>
        <v>#REF!</v>
      </c>
      <c r="C209" s="5" t="e">
        <f>_xlfn.XLOOKUP($B209,DEMANDA!$B209:$B459,DEMANDA!$C209:$C459,0)</f>
        <v>#REF!</v>
      </c>
      <c r="D209" s="32"/>
      <c r="E209" s="38">
        <f t="shared" si="7"/>
        <v>0</v>
      </c>
      <c r="F209" s="30">
        <f t="shared" si="8"/>
        <v>0</v>
      </c>
    </row>
    <row r="210" spans="1:6" ht="28.8" customHeight="1" x14ac:dyDescent="0.3">
      <c r="A210" s="30" t="e">
        <f>DEMANDA!A215</f>
        <v>#REF!</v>
      </c>
      <c r="B210" s="31" t="e">
        <f>DEMANDA!B215</f>
        <v>#REF!</v>
      </c>
      <c r="C210" s="5" t="e">
        <f>_xlfn.XLOOKUP($B210,DEMANDA!$B210:$B460,DEMANDA!$C210:$C460,0)</f>
        <v>#REF!</v>
      </c>
      <c r="D210" s="32"/>
      <c r="E210" s="38">
        <f t="shared" si="7"/>
        <v>0</v>
      </c>
      <c r="F210" s="30">
        <f t="shared" si="8"/>
        <v>0</v>
      </c>
    </row>
    <row r="211" spans="1:6" ht="28.8" customHeight="1" x14ac:dyDescent="0.3">
      <c r="A211" s="30" t="e">
        <f>DEMANDA!A216</f>
        <v>#REF!</v>
      </c>
      <c r="B211" s="31" t="e">
        <f>DEMANDA!B216</f>
        <v>#REF!</v>
      </c>
      <c r="C211" s="5" t="e">
        <f>_xlfn.XLOOKUP($B211,DEMANDA!$B211:$B461,DEMANDA!$C211:$C461,0)</f>
        <v>#REF!</v>
      </c>
      <c r="D211" s="32"/>
      <c r="E211" s="38">
        <f t="shared" si="7"/>
        <v>0</v>
      </c>
      <c r="F211" s="30">
        <f t="shared" si="8"/>
        <v>0</v>
      </c>
    </row>
    <row r="212" spans="1:6" ht="28.8" customHeight="1" x14ac:dyDescent="0.3">
      <c r="A212" s="30" t="e">
        <f>DEMANDA!A217</f>
        <v>#REF!</v>
      </c>
      <c r="B212" s="31" t="e">
        <f>DEMANDA!B217</f>
        <v>#REF!</v>
      </c>
      <c r="C212" s="5" t="e">
        <f>_xlfn.XLOOKUP($B212,DEMANDA!$B212:$B462,DEMANDA!$C212:$C462,0)</f>
        <v>#REF!</v>
      </c>
      <c r="D212" s="32"/>
      <c r="E212" s="38">
        <f t="shared" si="7"/>
        <v>0</v>
      </c>
      <c r="F212" s="30">
        <f t="shared" si="8"/>
        <v>0</v>
      </c>
    </row>
    <row r="213" spans="1:6" ht="28.8" customHeight="1" x14ac:dyDescent="0.3">
      <c r="A213" s="30" t="e">
        <f>DEMANDA!A218</f>
        <v>#REF!</v>
      </c>
      <c r="B213" s="31" t="e">
        <f>DEMANDA!B218</f>
        <v>#REF!</v>
      </c>
      <c r="C213" s="5" t="e">
        <f>_xlfn.XLOOKUP($B213,DEMANDA!$B213:$B463,DEMANDA!$C213:$C463,0)</f>
        <v>#REF!</v>
      </c>
      <c r="D213" s="32"/>
      <c r="E213" s="38">
        <f t="shared" si="7"/>
        <v>0</v>
      </c>
      <c r="F213" s="30">
        <f t="shared" si="8"/>
        <v>0</v>
      </c>
    </row>
    <row r="214" spans="1:6" ht="28.8" customHeight="1" x14ac:dyDescent="0.3">
      <c r="A214" s="30" t="e">
        <f>DEMANDA!A219</f>
        <v>#REF!</v>
      </c>
      <c r="B214" s="31" t="e">
        <f>DEMANDA!B219</f>
        <v>#REF!</v>
      </c>
      <c r="C214" s="5" t="e">
        <f>_xlfn.XLOOKUP($B214,DEMANDA!$B214:$B464,DEMANDA!$C214:$C464,0)</f>
        <v>#REF!</v>
      </c>
      <c r="D214" s="32"/>
      <c r="E214" s="38">
        <f t="shared" si="7"/>
        <v>0</v>
      </c>
      <c r="F214" s="30">
        <f t="shared" si="8"/>
        <v>0</v>
      </c>
    </row>
    <row r="215" spans="1:6" ht="28.8" customHeight="1" x14ac:dyDescent="0.3">
      <c r="A215" s="30" t="e">
        <f>DEMANDA!A220</f>
        <v>#REF!</v>
      </c>
      <c r="B215" s="31" t="e">
        <f>DEMANDA!B220</f>
        <v>#REF!</v>
      </c>
      <c r="C215" s="5" t="e">
        <f>_xlfn.XLOOKUP($B215,DEMANDA!$B215:$B465,DEMANDA!$C215:$C465,0)</f>
        <v>#REF!</v>
      </c>
      <c r="D215" s="32"/>
      <c r="E215" s="38">
        <f t="shared" si="7"/>
        <v>0</v>
      </c>
      <c r="F215" s="30">
        <f t="shared" si="8"/>
        <v>0</v>
      </c>
    </row>
  </sheetData>
  <sheetProtection formatCells="0" formatRows="0"/>
  <mergeCells count="3">
    <mergeCell ref="A1:F1"/>
    <mergeCell ref="A6:F6"/>
    <mergeCell ref="A2:F2"/>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F216"/>
  <sheetViews>
    <sheetView workbookViewId="0">
      <selection activeCell="D9" sqref="D9"/>
    </sheetView>
  </sheetViews>
  <sheetFormatPr baseColWidth="10" defaultColWidth="11.44140625" defaultRowHeight="38.4" customHeight="1" x14ac:dyDescent="0.3"/>
  <cols>
    <col min="1" max="1" width="15.88671875" style="25" bestFit="1" customWidth="1"/>
    <col min="2" max="2" width="99.33203125" style="25" customWidth="1"/>
    <col min="3" max="3" width="28.109375" style="25" customWidth="1"/>
    <col min="4" max="4" width="18.6640625" style="25" customWidth="1"/>
    <col min="5" max="16384" width="11.44140625" style="25"/>
  </cols>
  <sheetData>
    <row r="1" spans="1:6" ht="23.4" x14ac:dyDescent="0.3">
      <c r="A1" s="90" t="s">
        <v>0</v>
      </c>
      <c r="B1" s="90"/>
      <c r="C1" s="90"/>
      <c r="D1" s="90"/>
    </row>
    <row r="2" spans="1:6" ht="23.4" x14ac:dyDescent="0.3">
      <c r="A2" s="90" t="s">
        <v>49</v>
      </c>
      <c r="B2" s="90"/>
      <c r="C2" s="90"/>
      <c r="D2" s="90"/>
    </row>
    <row r="3" spans="1:6" ht="15" thickBot="1" x14ac:dyDescent="0.35">
      <c r="A3" s="88" t="s">
        <v>50</v>
      </c>
      <c r="B3" s="88"/>
      <c r="C3" s="88"/>
      <c r="D3" s="88"/>
      <c r="E3" s="88"/>
      <c r="F3" s="88"/>
    </row>
    <row r="4" spans="1:6" ht="16.2" thickBot="1" x14ac:dyDescent="0.35">
      <c r="A4" s="20"/>
      <c r="B4" s="80" t="s">
        <v>75</v>
      </c>
      <c r="C4" s="81" t="s">
        <v>16</v>
      </c>
      <c r="F4" s="26"/>
    </row>
    <row r="5" spans="1:6" ht="14.4" x14ac:dyDescent="0.3">
      <c r="A5" s="20"/>
      <c r="B5" s="77" t="s">
        <v>51</v>
      </c>
      <c r="C5" s="82">
        <v>0</v>
      </c>
      <c r="F5" s="26"/>
    </row>
    <row r="6" spans="1:6" ht="15" thickBot="1" x14ac:dyDescent="0.35">
      <c r="A6" s="20"/>
      <c r="B6" s="78" t="s">
        <v>52</v>
      </c>
      <c r="C6" s="83">
        <v>10</v>
      </c>
      <c r="F6" s="26"/>
    </row>
    <row r="7" spans="1:6" ht="14.4" x14ac:dyDescent="0.3"/>
    <row r="8" spans="1:6" s="26" customFormat="1" ht="31.2" x14ac:dyDescent="0.3">
      <c r="A8" s="79" t="s">
        <v>6</v>
      </c>
      <c r="B8" s="79" t="s">
        <v>7</v>
      </c>
      <c r="C8" s="79" t="s">
        <v>53</v>
      </c>
      <c r="D8" s="79" t="s">
        <v>16</v>
      </c>
    </row>
    <row r="9" spans="1:6" ht="38.4" customHeight="1" x14ac:dyDescent="0.3">
      <c r="A9" s="30">
        <f>DEMANDA!A13</f>
        <v>1</v>
      </c>
      <c r="B9" s="31" t="str">
        <f>DEMANDA!B13</f>
        <v>Trámite 1</v>
      </c>
      <c r="C9" s="32" t="s">
        <v>54</v>
      </c>
      <c r="D9" s="30">
        <f>IF(C9="SI",10,0)</f>
        <v>10</v>
      </c>
    </row>
    <row r="10" spans="1:6" ht="38.4" customHeight="1" x14ac:dyDescent="0.3">
      <c r="A10" s="30">
        <f>DEMANDA!A14</f>
        <v>2</v>
      </c>
      <c r="B10" s="31" t="str">
        <f>DEMANDA!B14</f>
        <v>Trámite 2</v>
      </c>
      <c r="C10" s="32"/>
      <c r="D10" s="30">
        <f t="shared" ref="D10:D24" si="0">IF(C10="SI",10,0)</f>
        <v>0</v>
      </c>
    </row>
    <row r="11" spans="1:6" ht="38.4" customHeight="1" x14ac:dyDescent="0.3">
      <c r="A11" s="30">
        <f>DEMANDA!A15</f>
        <v>3</v>
      </c>
      <c r="B11" s="31" t="str">
        <f>DEMANDA!B15</f>
        <v>Trámite 3</v>
      </c>
      <c r="C11" s="32"/>
      <c r="D11" s="30">
        <f t="shared" si="0"/>
        <v>0</v>
      </c>
    </row>
    <row r="12" spans="1:6" ht="38.4" customHeight="1" x14ac:dyDescent="0.3">
      <c r="A12" s="30">
        <f>DEMANDA!A16</f>
        <v>0</v>
      </c>
      <c r="B12" s="31">
        <f>DEMANDA!B16</f>
        <v>0</v>
      </c>
      <c r="C12" s="32"/>
      <c r="D12" s="30">
        <f t="shared" si="0"/>
        <v>0</v>
      </c>
    </row>
    <row r="13" spans="1:6" ht="38.4" customHeight="1" x14ac:dyDescent="0.3">
      <c r="A13" s="30">
        <f>DEMANDA!A17</f>
        <v>0</v>
      </c>
      <c r="B13" s="31">
        <f>DEMANDA!B17</f>
        <v>0</v>
      </c>
      <c r="C13" s="32"/>
      <c r="D13" s="30">
        <f t="shared" si="0"/>
        <v>0</v>
      </c>
    </row>
    <row r="14" spans="1:6" ht="38.4" customHeight="1" x14ac:dyDescent="0.3">
      <c r="A14" s="30">
        <f>DEMANDA!A18</f>
        <v>0</v>
      </c>
      <c r="B14" s="31">
        <f>DEMANDA!B18</f>
        <v>0</v>
      </c>
      <c r="C14" s="32"/>
      <c r="D14" s="30">
        <f t="shared" si="0"/>
        <v>0</v>
      </c>
    </row>
    <row r="15" spans="1:6" ht="38.4" customHeight="1" x14ac:dyDescent="0.3">
      <c r="A15" s="30">
        <f>DEMANDA!A19</f>
        <v>0</v>
      </c>
      <c r="B15" s="31">
        <f>DEMANDA!B19</f>
        <v>0</v>
      </c>
      <c r="C15" s="32"/>
      <c r="D15" s="30">
        <f t="shared" si="0"/>
        <v>0</v>
      </c>
    </row>
    <row r="16" spans="1:6" ht="38.4" customHeight="1" x14ac:dyDescent="0.3">
      <c r="A16" s="30">
        <f>DEMANDA!A20</f>
        <v>0</v>
      </c>
      <c r="B16" s="31">
        <f>DEMANDA!B20</f>
        <v>0</v>
      </c>
      <c r="C16" s="32"/>
      <c r="D16" s="30">
        <f t="shared" si="0"/>
        <v>0</v>
      </c>
    </row>
    <row r="17" spans="1:4" ht="38.4" customHeight="1" x14ac:dyDescent="0.3">
      <c r="A17" s="30">
        <f>DEMANDA!A21</f>
        <v>0</v>
      </c>
      <c r="B17" s="31">
        <f>DEMANDA!B21</f>
        <v>0</v>
      </c>
      <c r="C17" s="32"/>
      <c r="D17" s="30">
        <f t="shared" si="0"/>
        <v>0</v>
      </c>
    </row>
    <row r="18" spans="1:4" ht="38.4" customHeight="1" x14ac:dyDescent="0.3">
      <c r="A18" s="30">
        <f>DEMANDA!A22</f>
        <v>0</v>
      </c>
      <c r="B18" s="31">
        <f>DEMANDA!B22</f>
        <v>0</v>
      </c>
      <c r="C18" s="32"/>
      <c r="D18" s="30">
        <f t="shared" si="0"/>
        <v>0</v>
      </c>
    </row>
    <row r="19" spans="1:4" ht="38.4" customHeight="1" x14ac:dyDescent="0.3">
      <c r="A19" s="30">
        <f>DEMANDA!A23</f>
        <v>0</v>
      </c>
      <c r="B19" s="31">
        <f>DEMANDA!B23</f>
        <v>0</v>
      </c>
      <c r="C19" s="32"/>
      <c r="D19" s="30">
        <f t="shared" si="0"/>
        <v>0</v>
      </c>
    </row>
    <row r="20" spans="1:4" ht="38.4" customHeight="1" x14ac:dyDescent="0.3">
      <c r="A20" s="30">
        <f>DEMANDA!A24</f>
        <v>0</v>
      </c>
      <c r="B20" s="31">
        <f>DEMANDA!B24</f>
        <v>0</v>
      </c>
      <c r="C20" s="32"/>
      <c r="D20" s="30">
        <f t="shared" si="0"/>
        <v>0</v>
      </c>
    </row>
    <row r="21" spans="1:4" ht="38.4" customHeight="1" x14ac:dyDescent="0.3">
      <c r="A21" s="30">
        <f>DEMANDA!A25</f>
        <v>0</v>
      </c>
      <c r="B21" s="31">
        <f>DEMANDA!B25</f>
        <v>0</v>
      </c>
      <c r="C21" s="32"/>
      <c r="D21" s="30">
        <f t="shared" si="0"/>
        <v>0</v>
      </c>
    </row>
    <row r="22" spans="1:4" ht="38.4" customHeight="1" x14ac:dyDescent="0.3">
      <c r="A22" s="30">
        <f>DEMANDA!A26</f>
        <v>0</v>
      </c>
      <c r="B22" s="31">
        <f>DEMANDA!B26</f>
        <v>0</v>
      </c>
      <c r="C22" s="32"/>
      <c r="D22" s="30">
        <f t="shared" si="0"/>
        <v>0</v>
      </c>
    </row>
    <row r="23" spans="1:4" ht="38.4" customHeight="1" x14ac:dyDescent="0.3">
      <c r="A23" s="30">
        <f>DEMANDA!A27</f>
        <v>0</v>
      </c>
      <c r="B23" s="31">
        <f>DEMANDA!B27</f>
        <v>0</v>
      </c>
      <c r="C23" s="32"/>
      <c r="D23" s="30">
        <f t="shared" si="0"/>
        <v>0</v>
      </c>
    </row>
    <row r="24" spans="1:4" ht="38.4" customHeight="1" x14ac:dyDescent="0.3">
      <c r="A24" s="30">
        <f>DEMANDA!A28</f>
        <v>0</v>
      </c>
      <c r="B24" s="31">
        <f>DEMANDA!B28</f>
        <v>0</v>
      </c>
      <c r="C24" s="32"/>
      <c r="D24" s="30">
        <f t="shared" si="0"/>
        <v>0</v>
      </c>
    </row>
    <row r="25" spans="1:4" ht="38.4" customHeight="1" x14ac:dyDescent="0.3">
      <c r="A25" s="30">
        <f>DEMANDA!A29</f>
        <v>0</v>
      </c>
      <c r="B25" s="31">
        <f>DEMANDA!B29</f>
        <v>0</v>
      </c>
      <c r="C25" s="32"/>
      <c r="D25" s="30">
        <f t="shared" ref="D25:D88" si="1">IF(C25="SI",10,0)</f>
        <v>0</v>
      </c>
    </row>
    <row r="26" spans="1:4" ht="38.4" customHeight="1" x14ac:dyDescent="0.3">
      <c r="A26" s="30">
        <f>DEMANDA!A30</f>
        <v>0</v>
      </c>
      <c r="B26" s="31">
        <f>DEMANDA!B30</f>
        <v>0</v>
      </c>
      <c r="C26" s="32"/>
      <c r="D26" s="30">
        <f t="shared" si="1"/>
        <v>0</v>
      </c>
    </row>
    <row r="27" spans="1:4" ht="38.4" customHeight="1" x14ac:dyDescent="0.3">
      <c r="A27" s="30">
        <f>DEMANDA!A31</f>
        <v>0</v>
      </c>
      <c r="B27" s="31">
        <f>DEMANDA!B31</f>
        <v>0</v>
      </c>
      <c r="C27" s="32"/>
      <c r="D27" s="30">
        <f t="shared" si="1"/>
        <v>0</v>
      </c>
    </row>
    <row r="28" spans="1:4" ht="38.4" customHeight="1" x14ac:dyDescent="0.3">
      <c r="A28" s="30">
        <f>DEMANDA!A32</f>
        <v>0</v>
      </c>
      <c r="B28" s="31">
        <f>DEMANDA!B32</f>
        <v>0</v>
      </c>
      <c r="C28" s="32"/>
      <c r="D28" s="30">
        <f t="shared" si="1"/>
        <v>0</v>
      </c>
    </row>
    <row r="29" spans="1:4" ht="38.4" customHeight="1" x14ac:dyDescent="0.3">
      <c r="A29" s="30">
        <f>DEMANDA!A33</f>
        <v>0</v>
      </c>
      <c r="B29" s="31">
        <f>DEMANDA!B33</f>
        <v>0</v>
      </c>
      <c r="C29" s="32"/>
      <c r="D29" s="30">
        <f t="shared" si="1"/>
        <v>0</v>
      </c>
    </row>
    <row r="30" spans="1:4" ht="38.4" customHeight="1" x14ac:dyDescent="0.3">
      <c r="A30" s="30">
        <f>DEMANDA!A34</f>
        <v>0</v>
      </c>
      <c r="B30" s="31">
        <f>DEMANDA!B34</f>
        <v>0</v>
      </c>
      <c r="C30" s="32"/>
      <c r="D30" s="30">
        <f t="shared" si="1"/>
        <v>0</v>
      </c>
    </row>
    <row r="31" spans="1:4" ht="38.4" customHeight="1" x14ac:dyDescent="0.3">
      <c r="A31" s="30">
        <f>DEMANDA!A35</f>
        <v>0</v>
      </c>
      <c r="B31" s="31">
        <f>DEMANDA!B35</f>
        <v>0</v>
      </c>
      <c r="C31" s="32"/>
      <c r="D31" s="30">
        <f t="shared" si="1"/>
        <v>0</v>
      </c>
    </row>
    <row r="32" spans="1:4" ht="38.4" customHeight="1" x14ac:dyDescent="0.3">
      <c r="A32" s="30">
        <f>DEMANDA!A36</f>
        <v>0</v>
      </c>
      <c r="B32" s="31">
        <f>DEMANDA!B36</f>
        <v>0</v>
      </c>
      <c r="C32" s="32"/>
      <c r="D32" s="30">
        <f t="shared" si="1"/>
        <v>0</v>
      </c>
    </row>
    <row r="33" spans="1:4" ht="38.4" customHeight="1" x14ac:dyDescent="0.3">
      <c r="A33" s="30">
        <f>DEMANDA!A37</f>
        <v>0</v>
      </c>
      <c r="B33" s="31">
        <f>DEMANDA!B37</f>
        <v>0</v>
      </c>
      <c r="C33" s="32"/>
      <c r="D33" s="30">
        <f t="shared" si="1"/>
        <v>0</v>
      </c>
    </row>
    <row r="34" spans="1:4" ht="38.4" customHeight="1" x14ac:dyDescent="0.3">
      <c r="A34" s="30">
        <f>DEMANDA!A38</f>
        <v>0</v>
      </c>
      <c r="B34" s="31">
        <f>DEMANDA!B38</f>
        <v>0</v>
      </c>
      <c r="C34" s="32"/>
      <c r="D34" s="30">
        <f t="shared" si="1"/>
        <v>0</v>
      </c>
    </row>
    <row r="35" spans="1:4" ht="38.4" customHeight="1" x14ac:dyDescent="0.3">
      <c r="A35" s="30">
        <f>DEMANDA!A39</f>
        <v>0</v>
      </c>
      <c r="B35" s="31">
        <f>DEMANDA!B39</f>
        <v>0</v>
      </c>
      <c r="C35" s="32"/>
      <c r="D35" s="30">
        <f t="shared" si="1"/>
        <v>0</v>
      </c>
    </row>
    <row r="36" spans="1:4" ht="38.4" customHeight="1" x14ac:dyDescent="0.3">
      <c r="A36" s="30">
        <f>DEMANDA!A40</f>
        <v>0</v>
      </c>
      <c r="B36" s="31">
        <f>DEMANDA!B40</f>
        <v>0</v>
      </c>
      <c r="C36" s="32"/>
      <c r="D36" s="30">
        <f t="shared" si="1"/>
        <v>0</v>
      </c>
    </row>
    <row r="37" spans="1:4" ht="38.4" customHeight="1" x14ac:dyDescent="0.3">
      <c r="A37" s="30">
        <f>DEMANDA!A41</f>
        <v>0</v>
      </c>
      <c r="B37" s="31">
        <f>DEMANDA!B41</f>
        <v>0</v>
      </c>
      <c r="C37" s="32"/>
      <c r="D37" s="30">
        <f t="shared" si="1"/>
        <v>0</v>
      </c>
    </row>
    <row r="38" spans="1:4" ht="38.4" customHeight="1" x14ac:dyDescent="0.3">
      <c r="A38" s="30">
        <f>DEMANDA!A42</f>
        <v>0</v>
      </c>
      <c r="B38" s="31">
        <f>DEMANDA!B42</f>
        <v>0</v>
      </c>
      <c r="C38" s="32"/>
      <c r="D38" s="30">
        <f t="shared" si="1"/>
        <v>0</v>
      </c>
    </row>
    <row r="39" spans="1:4" ht="38.4" customHeight="1" x14ac:dyDescent="0.3">
      <c r="A39" s="30" t="e">
        <f>DEMANDA!A43</f>
        <v>#REF!</v>
      </c>
      <c r="B39" s="31" t="e">
        <f>DEMANDA!B43</f>
        <v>#REF!</v>
      </c>
      <c r="C39" s="32"/>
      <c r="D39" s="30">
        <f t="shared" si="1"/>
        <v>0</v>
      </c>
    </row>
    <row r="40" spans="1:4" ht="38.4" customHeight="1" x14ac:dyDescent="0.3">
      <c r="A40" s="30" t="e">
        <f>DEMANDA!A44</f>
        <v>#REF!</v>
      </c>
      <c r="B40" s="31" t="e">
        <f>DEMANDA!B44</f>
        <v>#REF!</v>
      </c>
      <c r="C40" s="32"/>
      <c r="D40" s="30">
        <f t="shared" si="1"/>
        <v>0</v>
      </c>
    </row>
    <row r="41" spans="1:4" ht="38.4" customHeight="1" x14ac:dyDescent="0.3">
      <c r="A41" s="30" t="e">
        <f>DEMANDA!A45</f>
        <v>#REF!</v>
      </c>
      <c r="B41" s="31" t="e">
        <f>DEMANDA!B45</f>
        <v>#REF!</v>
      </c>
      <c r="C41" s="32"/>
      <c r="D41" s="30">
        <f t="shared" si="1"/>
        <v>0</v>
      </c>
    </row>
    <row r="42" spans="1:4" ht="38.4" customHeight="1" x14ac:dyDescent="0.3">
      <c r="A42" s="30" t="e">
        <f>DEMANDA!A46</f>
        <v>#REF!</v>
      </c>
      <c r="B42" s="31" t="e">
        <f>DEMANDA!B46</f>
        <v>#REF!</v>
      </c>
      <c r="C42" s="32"/>
      <c r="D42" s="30">
        <f t="shared" si="1"/>
        <v>0</v>
      </c>
    </row>
    <row r="43" spans="1:4" ht="38.4" customHeight="1" x14ac:dyDescent="0.3">
      <c r="A43" s="30" t="e">
        <f>DEMANDA!A47</f>
        <v>#REF!</v>
      </c>
      <c r="B43" s="31" t="e">
        <f>DEMANDA!B47</f>
        <v>#REF!</v>
      </c>
      <c r="C43" s="32"/>
      <c r="D43" s="30">
        <f t="shared" si="1"/>
        <v>0</v>
      </c>
    </row>
    <row r="44" spans="1:4" ht="38.4" customHeight="1" x14ac:dyDescent="0.3">
      <c r="A44" s="30" t="e">
        <f>DEMANDA!A48</f>
        <v>#REF!</v>
      </c>
      <c r="B44" s="31" t="e">
        <f>DEMANDA!B48</f>
        <v>#REF!</v>
      </c>
      <c r="C44" s="32"/>
      <c r="D44" s="30">
        <f t="shared" si="1"/>
        <v>0</v>
      </c>
    </row>
    <row r="45" spans="1:4" ht="38.4" customHeight="1" x14ac:dyDescent="0.3">
      <c r="A45" s="30" t="e">
        <f>DEMANDA!A49</f>
        <v>#REF!</v>
      </c>
      <c r="B45" s="31" t="e">
        <f>DEMANDA!B49</f>
        <v>#REF!</v>
      </c>
      <c r="C45" s="32"/>
      <c r="D45" s="30">
        <f t="shared" si="1"/>
        <v>0</v>
      </c>
    </row>
    <row r="46" spans="1:4" ht="38.4" customHeight="1" x14ac:dyDescent="0.3">
      <c r="A46" s="30" t="e">
        <f>DEMANDA!A50</f>
        <v>#REF!</v>
      </c>
      <c r="B46" s="31" t="e">
        <f>DEMANDA!B50</f>
        <v>#REF!</v>
      </c>
      <c r="C46" s="32"/>
      <c r="D46" s="30">
        <f t="shared" si="1"/>
        <v>0</v>
      </c>
    </row>
    <row r="47" spans="1:4" ht="38.4" customHeight="1" x14ac:dyDescent="0.3">
      <c r="A47" s="30" t="e">
        <f>DEMANDA!A51</f>
        <v>#REF!</v>
      </c>
      <c r="B47" s="31" t="e">
        <f>DEMANDA!B51</f>
        <v>#REF!</v>
      </c>
      <c r="C47" s="32"/>
      <c r="D47" s="30">
        <f t="shared" si="1"/>
        <v>0</v>
      </c>
    </row>
    <row r="48" spans="1:4" ht="38.4" customHeight="1" x14ac:dyDescent="0.3">
      <c r="A48" s="30" t="e">
        <f>DEMANDA!A52</f>
        <v>#REF!</v>
      </c>
      <c r="B48" s="31" t="e">
        <f>DEMANDA!B52</f>
        <v>#REF!</v>
      </c>
      <c r="C48" s="32"/>
      <c r="D48" s="30">
        <f t="shared" si="1"/>
        <v>0</v>
      </c>
    </row>
    <row r="49" spans="1:4" ht="38.4" customHeight="1" x14ac:dyDescent="0.3">
      <c r="A49" s="30" t="e">
        <f>DEMANDA!A53</f>
        <v>#REF!</v>
      </c>
      <c r="B49" s="31" t="e">
        <f>DEMANDA!B53</f>
        <v>#REF!</v>
      </c>
      <c r="C49" s="32"/>
      <c r="D49" s="30">
        <f t="shared" si="1"/>
        <v>0</v>
      </c>
    </row>
    <row r="50" spans="1:4" ht="38.4" customHeight="1" x14ac:dyDescent="0.3">
      <c r="A50" s="30" t="e">
        <f>DEMANDA!A54</f>
        <v>#REF!</v>
      </c>
      <c r="B50" s="31" t="e">
        <f>DEMANDA!B54</f>
        <v>#REF!</v>
      </c>
      <c r="C50" s="32"/>
      <c r="D50" s="30">
        <f t="shared" si="1"/>
        <v>0</v>
      </c>
    </row>
    <row r="51" spans="1:4" ht="38.4" customHeight="1" x14ac:dyDescent="0.3">
      <c r="A51" s="30" t="e">
        <f>DEMANDA!A55</f>
        <v>#REF!</v>
      </c>
      <c r="B51" s="31" t="e">
        <f>DEMANDA!B55</f>
        <v>#REF!</v>
      </c>
      <c r="C51" s="32"/>
      <c r="D51" s="30">
        <f t="shared" si="1"/>
        <v>0</v>
      </c>
    </row>
    <row r="52" spans="1:4" ht="38.4" customHeight="1" x14ac:dyDescent="0.3">
      <c r="A52" s="30" t="e">
        <f>DEMANDA!A56</f>
        <v>#REF!</v>
      </c>
      <c r="B52" s="31" t="e">
        <f>DEMANDA!B56</f>
        <v>#REF!</v>
      </c>
      <c r="C52" s="32"/>
      <c r="D52" s="30">
        <f t="shared" si="1"/>
        <v>0</v>
      </c>
    </row>
    <row r="53" spans="1:4" ht="38.4" customHeight="1" x14ac:dyDescent="0.3">
      <c r="A53" s="30" t="e">
        <f>DEMANDA!A57</f>
        <v>#REF!</v>
      </c>
      <c r="B53" s="31" t="e">
        <f>DEMANDA!B57</f>
        <v>#REF!</v>
      </c>
      <c r="C53" s="32"/>
      <c r="D53" s="30">
        <f t="shared" si="1"/>
        <v>0</v>
      </c>
    </row>
    <row r="54" spans="1:4" ht="38.4" customHeight="1" x14ac:dyDescent="0.3">
      <c r="A54" s="30" t="e">
        <f>DEMANDA!A58</f>
        <v>#REF!</v>
      </c>
      <c r="B54" s="31" t="e">
        <f>DEMANDA!B58</f>
        <v>#REF!</v>
      </c>
      <c r="C54" s="32"/>
      <c r="D54" s="30">
        <f t="shared" si="1"/>
        <v>0</v>
      </c>
    </row>
    <row r="55" spans="1:4" ht="38.4" customHeight="1" x14ac:dyDescent="0.3">
      <c r="A55" s="30" t="e">
        <f>DEMANDA!A59</f>
        <v>#REF!</v>
      </c>
      <c r="B55" s="31" t="e">
        <f>DEMANDA!B59</f>
        <v>#REF!</v>
      </c>
      <c r="C55" s="32"/>
      <c r="D55" s="30">
        <f t="shared" si="1"/>
        <v>0</v>
      </c>
    </row>
    <row r="56" spans="1:4" ht="38.4" customHeight="1" x14ac:dyDescent="0.3">
      <c r="A56" s="30" t="e">
        <f>DEMANDA!A60</f>
        <v>#REF!</v>
      </c>
      <c r="B56" s="31" t="e">
        <f>DEMANDA!B60</f>
        <v>#REF!</v>
      </c>
      <c r="C56" s="32"/>
      <c r="D56" s="30">
        <f t="shared" si="1"/>
        <v>0</v>
      </c>
    </row>
    <row r="57" spans="1:4" ht="38.4" customHeight="1" x14ac:dyDescent="0.3">
      <c r="A57" s="30" t="e">
        <f>DEMANDA!A61</f>
        <v>#REF!</v>
      </c>
      <c r="B57" s="31" t="e">
        <f>DEMANDA!B61</f>
        <v>#REF!</v>
      </c>
      <c r="C57" s="32"/>
      <c r="D57" s="30">
        <f t="shared" si="1"/>
        <v>0</v>
      </c>
    </row>
    <row r="58" spans="1:4" ht="38.4" customHeight="1" x14ac:dyDescent="0.3">
      <c r="A58" s="30" t="e">
        <f>DEMANDA!A62</f>
        <v>#REF!</v>
      </c>
      <c r="B58" s="31" t="e">
        <f>DEMANDA!B62</f>
        <v>#REF!</v>
      </c>
      <c r="C58" s="32"/>
      <c r="D58" s="30">
        <f t="shared" si="1"/>
        <v>0</v>
      </c>
    </row>
    <row r="59" spans="1:4" ht="38.4" customHeight="1" x14ac:dyDescent="0.3">
      <c r="A59" s="30" t="e">
        <f>DEMANDA!A63</f>
        <v>#REF!</v>
      </c>
      <c r="B59" s="31" t="e">
        <f>DEMANDA!B63</f>
        <v>#REF!</v>
      </c>
      <c r="C59" s="32"/>
      <c r="D59" s="30">
        <f t="shared" si="1"/>
        <v>0</v>
      </c>
    </row>
    <row r="60" spans="1:4" ht="38.4" customHeight="1" x14ac:dyDescent="0.3">
      <c r="A60" s="30" t="e">
        <f>DEMANDA!A64</f>
        <v>#REF!</v>
      </c>
      <c r="B60" s="31" t="e">
        <f>DEMANDA!B64</f>
        <v>#REF!</v>
      </c>
      <c r="C60" s="32"/>
      <c r="D60" s="30">
        <f t="shared" si="1"/>
        <v>0</v>
      </c>
    </row>
    <row r="61" spans="1:4" ht="38.4" customHeight="1" x14ac:dyDescent="0.3">
      <c r="A61" s="30" t="e">
        <f>DEMANDA!A65</f>
        <v>#REF!</v>
      </c>
      <c r="B61" s="31" t="e">
        <f>DEMANDA!B65</f>
        <v>#REF!</v>
      </c>
      <c r="C61" s="32"/>
      <c r="D61" s="30">
        <f t="shared" si="1"/>
        <v>0</v>
      </c>
    </row>
    <row r="62" spans="1:4" ht="38.4" customHeight="1" x14ac:dyDescent="0.3">
      <c r="A62" s="30" t="e">
        <f>DEMANDA!A66</f>
        <v>#REF!</v>
      </c>
      <c r="B62" s="31" t="e">
        <f>DEMANDA!B66</f>
        <v>#REF!</v>
      </c>
      <c r="C62" s="32"/>
      <c r="D62" s="30">
        <f t="shared" si="1"/>
        <v>0</v>
      </c>
    </row>
    <row r="63" spans="1:4" ht="38.4" customHeight="1" x14ac:dyDescent="0.3">
      <c r="A63" s="30" t="e">
        <f>DEMANDA!A67</f>
        <v>#REF!</v>
      </c>
      <c r="B63" s="31" t="e">
        <f>DEMANDA!B67</f>
        <v>#REF!</v>
      </c>
      <c r="C63" s="32"/>
      <c r="D63" s="30">
        <f t="shared" si="1"/>
        <v>0</v>
      </c>
    </row>
    <row r="64" spans="1:4" ht="38.4" customHeight="1" x14ac:dyDescent="0.3">
      <c r="A64" s="30" t="e">
        <f>DEMANDA!A68</f>
        <v>#REF!</v>
      </c>
      <c r="B64" s="31" t="e">
        <f>DEMANDA!B68</f>
        <v>#REF!</v>
      </c>
      <c r="C64" s="32"/>
      <c r="D64" s="30">
        <f t="shared" si="1"/>
        <v>0</v>
      </c>
    </row>
    <row r="65" spans="1:4" ht="38.4" customHeight="1" x14ac:dyDescent="0.3">
      <c r="A65" s="30" t="e">
        <f>DEMANDA!A69</f>
        <v>#REF!</v>
      </c>
      <c r="B65" s="31" t="e">
        <f>DEMANDA!B69</f>
        <v>#REF!</v>
      </c>
      <c r="C65" s="32"/>
      <c r="D65" s="30">
        <f t="shared" si="1"/>
        <v>0</v>
      </c>
    </row>
    <row r="66" spans="1:4" ht="38.4" customHeight="1" x14ac:dyDescent="0.3">
      <c r="A66" s="30" t="e">
        <f>DEMANDA!A70</f>
        <v>#REF!</v>
      </c>
      <c r="B66" s="31" t="e">
        <f>DEMANDA!B70</f>
        <v>#REF!</v>
      </c>
      <c r="C66" s="32"/>
      <c r="D66" s="30">
        <f t="shared" si="1"/>
        <v>0</v>
      </c>
    </row>
    <row r="67" spans="1:4" ht="38.4" customHeight="1" x14ac:dyDescent="0.3">
      <c r="A67" s="30" t="e">
        <f>DEMANDA!A71</f>
        <v>#REF!</v>
      </c>
      <c r="B67" s="31" t="e">
        <f>DEMANDA!B71</f>
        <v>#REF!</v>
      </c>
      <c r="C67" s="32"/>
      <c r="D67" s="30">
        <f t="shared" si="1"/>
        <v>0</v>
      </c>
    </row>
    <row r="68" spans="1:4" ht="38.4" customHeight="1" x14ac:dyDescent="0.3">
      <c r="A68" s="30" t="e">
        <f>DEMANDA!A72</f>
        <v>#REF!</v>
      </c>
      <c r="B68" s="31" t="e">
        <f>DEMANDA!B72</f>
        <v>#REF!</v>
      </c>
      <c r="C68" s="32"/>
      <c r="D68" s="30">
        <f t="shared" si="1"/>
        <v>0</v>
      </c>
    </row>
    <row r="69" spans="1:4" ht="38.4" customHeight="1" x14ac:dyDescent="0.3">
      <c r="A69" s="30" t="e">
        <f>DEMANDA!A73</f>
        <v>#REF!</v>
      </c>
      <c r="B69" s="31" t="e">
        <f>DEMANDA!B73</f>
        <v>#REF!</v>
      </c>
      <c r="C69" s="32"/>
      <c r="D69" s="30">
        <f t="shared" si="1"/>
        <v>0</v>
      </c>
    </row>
    <row r="70" spans="1:4" ht="38.4" customHeight="1" x14ac:dyDescent="0.3">
      <c r="A70" s="30" t="e">
        <f>DEMANDA!A74</f>
        <v>#REF!</v>
      </c>
      <c r="B70" s="31" t="e">
        <f>DEMANDA!B74</f>
        <v>#REF!</v>
      </c>
      <c r="C70" s="32"/>
      <c r="D70" s="30">
        <f t="shared" si="1"/>
        <v>0</v>
      </c>
    </row>
    <row r="71" spans="1:4" ht="38.4" customHeight="1" x14ac:dyDescent="0.3">
      <c r="A71" s="30" t="e">
        <f>DEMANDA!A75</f>
        <v>#REF!</v>
      </c>
      <c r="B71" s="31" t="e">
        <f>DEMANDA!B75</f>
        <v>#REF!</v>
      </c>
      <c r="C71" s="32"/>
      <c r="D71" s="30">
        <f t="shared" si="1"/>
        <v>0</v>
      </c>
    </row>
    <row r="72" spans="1:4" ht="38.4" customHeight="1" x14ac:dyDescent="0.3">
      <c r="A72" s="30" t="e">
        <f>DEMANDA!A76</f>
        <v>#REF!</v>
      </c>
      <c r="B72" s="31" t="e">
        <f>DEMANDA!B76</f>
        <v>#REF!</v>
      </c>
      <c r="C72" s="32"/>
      <c r="D72" s="30">
        <f t="shared" si="1"/>
        <v>0</v>
      </c>
    </row>
    <row r="73" spans="1:4" ht="38.4" customHeight="1" x14ac:dyDescent="0.3">
      <c r="A73" s="30" t="e">
        <f>DEMANDA!A77</f>
        <v>#REF!</v>
      </c>
      <c r="B73" s="31" t="e">
        <f>DEMANDA!B77</f>
        <v>#REF!</v>
      </c>
      <c r="C73" s="32"/>
      <c r="D73" s="30">
        <f t="shared" si="1"/>
        <v>0</v>
      </c>
    </row>
    <row r="74" spans="1:4" ht="38.4" customHeight="1" x14ac:dyDescent="0.3">
      <c r="A74" s="30" t="e">
        <f>DEMANDA!A78</f>
        <v>#REF!</v>
      </c>
      <c r="B74" s="31" t="e">
        <f>DEMANDA!B78</f>
        <v>#REF!</v>
      </c>
      <c r="C74" s="32"/>
      <c r="D74" s="30">
        <f t="shared" si="1"/>
        <v>0</v>
      </c>
    </row>
    <row r="75" spans="1:4" ht="38.4" customHeight="1" x14ac:dyDescent="0.3">
      <c r="A75" s="30" t="e">
        <f>DEMANDA!A79</f>
        <v>#REF!</v>
      </c>
      <c r="B75" s="31" t="e">
        <f>DEMANDA!B79</f>
        <v>#REF!</v>
      </c>
      <c r="C75" s="32"/>
      <c r="D75" s="30">
        <f t="shared" si="1"/>
        <v>0</v>
      </c>
    </row>
    <row r="76" spans="1:4" ht="38.4" customHeight="1" x14ac:dyDescent="0.3">
      <c r="A76" s="30" t="e">
        <f>DEMANDA!A80</f>
        <v>#REF!</v>
      </c>
      <c r="B76" s="31" t="e">
        <f>DEMANDA!B80</f>
        <v>#REF!</v>
      </c>
      <c r="C76" s="32"/>
      <c r="D76" s="30">
        <f t="shared" si="1"/>
        <v>0</v>
      </c>
    </row>
    <row r="77" spans="1:4" ht="38.4" customHeight="1" x14ac:dyDescent="0.3">
      <c r="A77" s="30" t="e">
        <f>DEMANDA!A81</f>
        <v>#REF!</v>
      </c>
      <c r="B77" s="31" t="e">
        <f>DEMANDA!B81</f>
        <v>#REF!</v>
      </c>
      <c r="C77" s="32"/>
      <c r="D77" s="30">
        <f t="shared" si="1"/>
        <v>0</v>
      </c>
    </row>
    <row r="78" spans="1:4" ht="38.4" customHeight="1" x14ac:dyDescent="0.3">
      <c r="A78" s="30" t="e">
        <f>DEMANDA!A82</f>
        <v>#REF!</v>
      </c>
      <c r="B78" s="31" t="e">
        <f>DEMANDA!B82</f>
        <v>#REF!</v>
      </c>
      <c r="C78" s="32"/>
      <c r="D78" s="30">
        <f t="shared" si="1"/>
        <v>0</v>
      </c>
    </row>
    <row r="79" spans="1:4" ht="38.4" customHeight="1" x14ac:dyDescent="0.3">
      <c r="A79" s="30" t="e">
        <f>DEMANDA!A83</f>
        <v>#REF!</v>
      </c>
      <c r="B79" s="31" t="e">
        <f>DEMANDA!B83</f>
        <v>#REF!</v>
      </c>
      <c r="C79" s="32"/>
      <c r="D79" s="30">
        <f t="shared" si="1"/>
        <v>0</v>
      </c>
    </row>
    <row r="80" spans="1:4" ht="38.4" customHeight="1" x14ac:dyDescent="0.3">
      <c r="A80" s="30" t="e">
        <f>DEMANDA!A84</f>
        <v>#REF!</v>
      </c>
      <c r="B80" s="31" t="e">
        <f>DEMANDA!B84</f>
        <v>#REF!</v>
      </c>
      <c r="C80" s="32"/>
      <c r="D80" s="30">
        <f t="shared" si="1"/>
        <v>0</v>
      </c>
    </row>
    <row r="81" spans="1:4" ht="38.4" customHeight="1" x14ac:dyDescent="0.3">
      <c r="A81" s="30" t="e">
        <f>DEMANDA!A85</f>
        <v>#REF!</v>
      </c>
      <c r="B81" s="31" t="e">
        <f>DEMANDA!B85</f>
        <v>#REF!</v>
      </c>
      <c r="C81" s="32"/>
      <c r="D81" s="30">
        <f t="shared" si="1"/>
        <v>0</v>
      </c>
    </row>
    <row r="82" spans="1:4" ht="38.4" customHeight="1" x14ac:dyDescent="0.3">
      <c r="A82" s="30" t="e">
        <f>DEMANDA!A86</f>
        <v>#REF!</v>
      </c>
      <c r="B82" s="31" t="e">
        <f>DEMANDA!B86</f>
        <v>#REF!</v>
      </c>
      <c r="C82" s="32"/>
      <c r="D82" s="30">
        <f t="shared" si="1"/>
        <v>0</v>
      </c>
    </row>
    <row r="83" spans="1:4" ht="38.4" customHeight="1" x14ac:dyDescent="0.3">
      <c r="A83" s="30" t="e">
        <f>DEMANDA!A87</f>
        <v>#REF!</v>
      </c>
      <c r="B83" s="31" t="e">
        <f>DEMANDA!B87</f>
        <v>#REF!</v>
      </c>
      <c r="C83" s="32"/>
      <c r="D83" s="30">
        <f t="shared" si="1"/>
        <v>0</v>
      </c>
    </row>
    <row r="84" spans="1:4" ht="38.4" customHeight="1" x14ac:dyDescent="0.3">
      <c r="A84" s="30" t="e">
        <f>DEMANDA!A88</f>
        <v>#REF!</v>
      </c>
      <c r="B84" s="31" t="e">
        <f>DEMANDA!B88</f>
        <v>#REF!</v>
      </c>
      <c r="C84" s="32"/>
      <c r="D84" s="30">
        <f t="shared" si="1"/>
        <v>0</v>
      </c>
    </row>
    <row r="85" spans="1:4" ht="38.4" customHeight="1" x14ac:dyDescent="0.3">
      <c r="A85" s="30" t="e">
        <f>DEMANDA!A89</f>
        <v>#REF!</v>
      </c>
      <c r="B85" s="31" t="e">
        <f>DEMANDA!B89</f>
        <v>#REF!</v>
      </c>
      <c r="C85" s="32"/>
      <c r="D85" s="30">
        <f t="shared" si="1"/>
        <v>0</v>
      </c>
    </row>
    <row r="86" spans="1:4" ht="38.4" customHeight="1" x14ac:dyDescent="0.3">
      <c r="A86" s="30" t="e">
        <f>DEMANDA!A90</f>
        <v>#REF!</v>
      </c>
      <c r="B86" s="31" t="e">
        <f>DEMANDA!B90</f>
        <v>#REF!</v>
      </c>
      <c r="C86" s="32"/>
      <c r="D86" s="30">
        <f t="shared" si="1"/>
        <v>0</v>
      </c>
    </row>
    <row r="87" spans="1:4" ht="38.4" customHeight="1" x14ac:dyDescent="0.3">
      <c r="A87" s="30" t="e">
        <f>DEMANDA!A91</f>
        <v>#REF!</v>
      </c>
      <c r="B87" s="31" t="e">
        <f>DEMANDA!B91</f>
        <v>#REF!</v>
      </c>
      <c r="C87" s="32"/>
      <c r="D87" s="30">
        <f t="shared" si="1"/>
        <v>0</v>
      </c>
    </row>
    <row r="88" spans="1:4" ht="38.4" customHeight="1" x14ac:dyDescent="0.3">
      <c r="A88" s="30" t="e">
        <f>DEMANDA!A92</f>
        <v>#REF!</v>
      </c>
      <c r="B88" s="31" t="e">
        <f>DEMANDA!B92</f>
        <v>#REF!</v>
      </c>
      <c r="C88" s="32"/>
      <c r="D88" s="30">
        <f t="shared" si="1"/>
        <v>0</v>
      </c>
    </row>
    <row r="89" spans="1:4" ht="38.4" customHeight="1" x14ac:dyDescent="0.3">
      <c r="A89" s="30" t="e">
        <f>DEMANDA!A93</f>
        <v>#REF!</v>
      </c>
      <c r="B89" s="31" t="e">
        <f>DEMANDA!B93</f>
        <v>#REF!</v>
      </c>
      <c r="C89" s="32"/>
      <c r="D89" s="30">
        <f t="shared" ref="D89:D152" si="2">IF(C89="SI",10,0)</f>
        <v>0</v>
      </c>
    </row>
    <row r="90" spans="1:4" ht="38.4" customHeight="1" x14ac:dyDescent="0.3">
      <c r="A90" s="30" t="e">
        <f>DEMANDA!A94</f>
        <v>#REF!</v>
      </c>
      <c r="B90" s="31" t="e">
        <f>DEMANDA!B94</f>
        <v>#REF!</v>
      </c>
      <c r="C90" s="32"/>
      <c r="D90" s="30">
        <f t="shared" si="2"/>
        <v>0</v>
      </c>
    </row>
    <row r="91" spans="1:4" ht="38.4" customHeight="1" x14ac:dyDescent="0.3">
      <c r="A91" s="30" t="e">
        <f>DEMANDA!A95</f>
        <v>#REF!</v>
      </c>
      <c r="B91" s="31" t="e">
        <f>DEMANDA!B95</f>
        <v>#REF!</v>
      </c>
      <c r="C91" s="32"/>
      <c r="D91" s="30">
        <f t="shared" si="2"/>
        <v>0</v>
      </c>
    </row>
    <row r="92" spans="1:4" ht="38.4" customHeight="1" x14ac:dyDescent="0.3">
      <c r="A92" s="30" t="e">
        <f>DEMANDA!A96</f>
        <v>#REF!</v>
      </c>
      <c r="B92" s="31" t="e">
        <f>DEMANDA!B96</f>
        <v>#REF!</v>
      </c>
      <c r="C92" s="32"/>
      <c r="D92" s="30">
        <f t="shared" si="2"/>
        <v>0</v>
      </c>
    </row>
    <row r="93" spans="1:4" ht="38.4" customHeight="1" x14ac:dyDescent="0.3">
      <c r="A93" s="30" t="e">
        <f>DEMANDA!A97</f>
        <v>#REF!</v>
      </c>
      <c r="B93" s="31" t="e">
        <f>DEMANDA!B97</f>
        <v>#REF!</v>
      </c>
      <c r="C93" s="32"/>
      <c r="D93" s="30">
        <f t="shared" si="2"/>
        <v>0</v>
      </c>
    </row>
    <row r="94" spans="1:4" ht="38.4" customHeight="1" x14ac:dyDescent="0.3">
      <c r="A94" s="30" t="e">
        <f>DEMANDA!A98</f>
        <v>#REF!</v>
      </c>
      <c r="B94" s="31" t="e">
        <f>DEMANDA!B98</f>
        <v>#REF!</v>
      </c>
      <c r="C94" s="32"/>
      <c r="D94" s="30">
        <f t="shared" si="2"/>
        <v>0</v>
      </c>
    </row>
    <row r="95" spans="1:4" ht="38.4" customHeight="1" x14ac:dyDescent="0.3">
      <c r="A95" s="30" t="e">
        <f>DEMANDA!A99</f>
        <v>#REF!</v>
      </c>
      <c r="B95" s="31" t="e">
        <f>DEMANDA!B99</f>
        <v>#REF!</v>
      </c>
      <c r="C95" s="32"/>
      <c r="D95" s="30">
        <f t="shared" si="2"/>
        <v>0</v>
      </c>
    </row>
    <row r="96" spans="1:4" ht="38.4" customHeight="1" x14ac:dyDescent="0.3">
      <c r="A96" s="30" t="e">
        <f>DEMANDA!A100</f>
        <v>#REF!</v>
      </c>
      <c r="B96" s="31" t="e">
        <f>DEMANDA!B100</f>
        <v>#REF!</v>
      </c>
      <c r="C96" s="32"/>
      <c r="D96" s="30">
        <f t="shared" si="2"/>
        <v>0</v>
      </c>
    </row>
    <row r="97" spans="1:4" ht="38.4" customHeight="1" x14ac:dyDescent="0.3">
      <c r="A97" s="30" t="e">
        <f>DEMANDA!A101</f>
        <v>#REF!</v>
      </c>
      <c r="B97" s="31" t="e">
        <f>DEMANDA!B101</f>
        <v>#REF!</v>
      </c>
      <c r="C97" s="32"/>
      <c r="D97" s="30">
        <f t="shared" si="2"/>
        <v>0</v>
      </c>
    </row>
    <row r="98" spans="1:4" ht="38.4" customHeight="1" x14ac:dyDescent="0.3">
      <c r="A98" s="30" t="e">
        <f>DEMANDA!A102</f>
        <v>#REF!</v>
      </c>
      <c r="B98" s="31" t="e">
        <f>DEMANDA!B102</f>
        <v>#REF!</v>
      </c>
      <c r="C98" s="32"/>
      <c r="D98" s="30">
        <f t="shared" si="2"/>
        <v>0</v>
      </c>
    </row>
    <row r="99" spans="1:4" ht="38.4" customHeight="1" x14ac:dyDescent="0.3">
      <c r="A99" s="30" t="e">
        <f>DEMANDA!A103</f>
        <v>#REF!</v>
      </c>
      <c r="B99" s="31" t="e">
        <f>DEMANDA!B103</f>
        <v>#REF!</v>
      </c>
      <c r="C99" s="32"/>
      <c r="D99" s="30">
        <f t="shared" si="2"/>
        <v>0</v>
      </c>
    </row>
    <row r="100" spans="1:4" ht="38.4" customHeight="1" x14ac:dyDescent="0.3">
      <c r="A100" s="30" t="e">
        <f>DEMANDA!A104</f>
        <v>#REF!</v>
      </c>
      <c r="B100" s="31" t="e">
        <f>DEMANDA!B104</f>
        <v>#REF!</v>
      </c>
      <c r="C100" s="32"/>
      <c r="D100" s="30">
        <f t="shared" si="2"/>
        <v>0</v>
      </c>
    </row>
    <row r="101" spans="1:4" ht="38.4" customHeight="1" x14ac:dyDescent="0.3">
      <c r="A101" s="30" t="e">
        <f>DEMANDA!A105</f>
        <v>#REF!</v>
      </c>
      <c r="B101" s="31" t="e">
        <f>DEMANDA!B105</f>
        <v>#REF!</v>
      </c>
      <c r="C101" s="32"/>
      <c r="D101" s="30">
        <f t="shared" si="2"/>
        <v>0</v>
      </c>
    </row>
    <row r="102" spans="1:4" ht="38.4" customHeight="1" x14ac:dyDescent="0.3">
      <c r="A102" s="30" t="e">
        <f>DEMANDA!A106</f>
        <v>#REF!</v>
      </c>
      <c r="B102" s="31" t="e">
        <f>DEMANDA!B106</f>
        <v>#REF!</v>
      </c>
      <c r="C102" s="32"/>
      <c r="D102" s="30">
        <f t="shared" si="2"/>
        <v>0</v>
      </c>
    </row>
    <row r="103" spans="1:4" ht="38.4" customHeight="1" x14ac:dyDescent="0.3">
      <c r="A103" s="30" t="e">
        <f>DEMANDA!A107</f>
        <v>#REF!</v>
      </c>
      <c r="B103" s="31" t="e">
        <f>DEMANDA!B107</f>
        <v>#REF!</v>
      </c>
      <c r="C103" s="32"/>
      <c r="D103" s="30">
        <f t="shared" si="2"/>
        <v>0</v>
      </c>
    </row>
    <row r="104" spans="1:4" ht="38.4" customHeight="1" x14ac:dyDescent="0.3">
      <c r="A104" s="30" t="e">
        <f>DEMANDA!A108</f>
        <v>#REF!</v>
      </c>
      <c r="B104" s="31" t="e">
        <f>DEMANDA!B108</f>
        <v>#REF!</v>
      </c>
      <c r="C104" s="32"/>
      <c r="D104" s="30">
        <f t="shared" si="2"/>
        <v>0</v>
      </c>
    </row>
    <row r="105" spans="1:4" ht="38.4" customHeight="1" x14ac:dyDescent="0.3">
      <c r="A105" s="30" t="e">
        <f>DEMANDA!A109</f>
        <v>#REF!</v>
      </c>
      <c r="B105" s="31" t="e">
        <f>DEMANDA!B109</f>
        <v>#REF!</v>
      </c>
      <c r="C105" s="32"/>
      <c r="D105" s="30">
        <f t="shared" si="2"/>
        <v>0</v>
      </c>
    </row>
    <row r="106" spans="1:4" ht="38.4" customHeight="1" x14ac:dyDescent="0.3">
      <c r="A106" s="30" t="e">
        <f>DEMANDA!A110</f>
        <v>#REF!</v>
      </c>
      <c r="B106" s="31" t="e">
        <f>DEMANDA!B110</f>
        <v>#REF!</v>
      </c>
      <c r="C106" s="32"/>
      <c r="D106" s="30">
        <f t="shared" si="2"/>
        <v>0</v>
      </c>
    </row>
    <row r="107" spans="1:4" ht="38.4" customHeight="1" x14ac:dyDescent="0.3">
      <c r="A107" s="30" t="e">
        <f>DEMANDA!A111</f>
        <v>#REF!</v>
      </c>
      <c r="B107" s="31" t="e">
        <f>DEMANDA!B111</f>
        <v>#REF!</v>
      </c>
      <c r="C107" s="32"/>
      <c r="D107" s="30">
        <f t="shared" si="2"/>
        <v>0</v>
      </c>
    </row>
    <row r="108" spans="1:4" ht="38.4" customHeight="1" x14ac:dyDescent="0.3">
      <c r="A108" s="30" t="e">
        <f>DEMANDA!A112</f>
        <v>#REF!</v>
      </c>
      <c r="B108" s="31" t="e">
        <f>DEMANDA!B112</f>
        <v>#REF!</v>
      </c>
      <c r="C108" s="32"/>
      <c r="D108" s="30">
        <f t="shared" si="2"/>
        <v>0</v>
      </c>
    </row>
    <row r="109" spans="1:4" ht="38.4" customHeight="1" x14ac:dyDescent="0.3">
      <c r="A109" s="30" t="e">
        <f>DEMANDA!A113</f>
        <v>#REF!</v>
      </c>
      <c r="B109" s="31" t="e">
        <f>DEMANDA!B113</f>
        <v>#REF!</v>
      </c>
      <c r="C109" s="32"/>
      <c r="D109" s="30">
        <f t="shared" si="2"/>
        <v>0</v>
      </c>
    </row>
    <row r="110" spans="1:4" ht="38.4" customHeight="1" x14ac:dyDescent="0.3">
      <c r="A110" s="30" t="e">
        <f>DEMANDA!A114</f>
        <v>#REF!</v>
      </c>
      <c r="B110" s="31" t="e">
        <f>DEMANDA!B114</f>
        <v>#REF!</v>
      </c>
      <c r="C110" s="32"/>
      <c r="D110" s="30">
        <f t="shared" si="2"/>
        <v>0</v>
      </c>
    </row>
    <row r="111" spans="1:4" ht="38.4" customHeight="1" x14ac:dyDescent="0.3">
      <c r="A111" s="30" t="e">
        <f>DEMANDA!A115</f>
        <v>#REF!</v>
      </c>
      <c r="B111" s="31" t="e">
        <f>DEMANDA!B115</f>
        <v>#REF!</v>
      </c>
      <c r="C111" s="32"/>
      <c r="D111" s="30">
        <f t="shared" si="2"/>
        <v>0</v>
      </c>
    </row>
    <row r="112" spans="1:4" ht="38.4" customHeight="1" x14ac:dyDescent="0.3">
      <c r="A112" s="30" t="e">
        <f>DEMANDA!A116</f>
        <v>#REF!</v>
      </c>
      <c r="B112" s="31" t="e">
        <f>DEMANDA!B116</f>
        <v>#REF!</v>
      </c>
      <c r="C112" s="32"/>
      <c r="D112" s="30">
        <f t="shared" si="2"/>
        <v>0</v>
      </c>
    </row>
    <row r="113" spans="1:4" ht="38.4" customHeight="1" x14ac:dyDescent="0.3">
      <c r="A113" s="30" t="e">
        <f>DEMANDA!A117</f>
        <v>#REF!</v>
      </c>
      <c r="B113" s="31" t="e">
        <f>DEMANDA!B117</f>
        <v>#REF!</v>
      </c>
      <c r="C113" s="32"/>
      <c r="D113" s="30">
        <f t="shared" si="2"/>
        <v>0</v>
      </c>
    </row>
    <row r="114" spans="1:4" ht="38.4" customHeight="1" x14ac:dyDescent="0.3">
      <c r="A114" s="30" t="e">
        <f>DEMANDA!A118</f>
        <v>#REF!</v>
      </c>
      <c r="B114" s="31" t="e">
        <f>DEMANDA!B118</f>
        <v>#REF!</v>
      </c>
      <c r="C114" s="32"/>
      <c r="D114" s="30">
        <f t="shared" si="2"/>
        <v>0</v>
      </c>
    </row>
    <row r="115" spans="1:4" ht="38.4" customHeight="1" x14ac:dyDescent="0.3">
      <c r="A115" s="30" t="e">
        <f>DEMANDA!A119</f>
        <v>#REF!</v>
      </c>
      <c r="B115" s="31" t="e">
        <f>DEMANDA!B119</f>
        <v>#REF!</v>
      </c>
      <c r="C115" s="32"/>
      <c r="D115" s="30">
        <f t="shared" si="2"/>
        <v>0</v>
      </c>
    </row>
    <row r="116" spans="1:4" ht="38.4" customHeight="1" x14ac:dyDescent="0.3">
      <c r="A116" s="30" t="e">
        <f>DEMANDA!A120</f>
        <v>#REF!</v>
      </c>
      <c r="B116" s="31" t="e">
        <f>DEMANDA!B120</f>
        <v>#REF!</v>
      </c>
      <c r="C116" s="32"/>
      <c r="D116" s="30">
        <f t="shared" si="2"/>
        <v>0</v>
      </c>
    </row>
    <row r="117" spans="1:4" ht="38.4" customHeight="1" x14ac:dyDescent="0.3">
      <c r="A117" s="30" t="e">
        <f>DEMANDA!A121</f>
        <v>#REF!</v>
      </c>
      <c r="B117" s="31" t="e">
        <f>DEMANDA!B121</f>
        <v>#REF!</v>
      </c>
      <c r="C117" s="32"/>
      <c r="D117" s="30">
        <f t="shared" si="2"/>
        <v>0</v>
      </c>
    </row>
    <row r="118" spans="1:4" ht="38.4" customHeight="1" x14ac:dyDescent="0.3">
      <c r="A118" s="30" t="e">
        <f>DEMANDA!A122</f>
        <v>#REF!</v>
      </c>
      <c r="B118" s="31" t="e">
        <f>DEMANDA!B122</f>
        <v>#REF!</v>
      </c>
      <c r="C118" s="32"/>
      <c r="D118" s="30">
        <f t="shared" si="2"/>
        <v>0</v>
      </c>
    </row>
    <row r="119" spans="1:4" ht="38.4" customHeight="1" x14ac:dyDescent="0.3">
      <c r="A119" s="30" t="e">
        <f>DEMANDA!A123</f>
        <v>#REF!</v>
      </c>
      <c r="B119" s="31" t="e">
        <f>DEMANDA!B123</f>
        <v>#REF!</v>
      </c>
      <c r="C119" s="32"/>
      <c r="D119" s="30">
        <f t="shared" si="2"/>
        <v>0</v>
      </c>
    </row>
    <row r="120" spans="1:4" ht="38.4" customHeight="1" x14ac:dyDescent="0.3">
      <c r="A120" s="30" t="e">
        <f>DEMANDA!A124</f>
        <v>#REF!</v>
      </c>
      <c r="B120" s="31" t="e">
        <f>DEMANDA!B124</f>
        <v>#REF!</v>
      </c>
      <c r="C120" s="32"/>
      <c r="D120" s="30">
        <f t="shared" si="2"/>
        <v>0</v>
      </c>
    </row>
    <row r="121" spans="1:4" ht="38.4" customHeight="1" x14ac:dyDescent="0.3">
      <c r="A121" s="30" t="e">
        <f>DEMANDA!A125</f>
        <v>#REF!</v>
      </c>
      <c r="B121" s="31" t="e">
        <f>DEMANDA!B125</f>
        <v>#REF!</v>
      </c>
      <c r="C121" s="32"/>
      <c r="D121" s="30">
        <f t="shared" si="2"/>
        <v>0</v>
      </c>
    </row>
    <row r="122" spans="1:4" ht="38.4" customHeight="1" x14ac:dyDescent="0.3">
      <c r="A122" s="30" t="e">
        <f>DEMANDA!A126</f>
        <v>#REF!</v>
      </c>
      <c r="B122" s="31" t="e">
        <f>DEMANDA!B126</f>
        <v>#REF!</v>
      </c>
      <c r="C122" s="32"/>
      <c r="D122" s="30">
        <f t="shared" si="2"/>
        <v>0</v>
      </c>
    </row>
    <row r="123" spans="1:4" ht="38.4" customHeight="1" x14ac:dyDescent="0.3">
      <c r="A123" s="30" t="e">
        <f>DEMANDA!A127</f>
        <v>#REF!</v>
      </c>
      <c r="B123" s="31" t="e">
        <f>DEMANDA!B127</f>
        <v>#REF!</v>
      </c>
      <c r="C123" s="32"/>
      <c r="D123" s="30">
        <f t="shared" si="2"/>
        <v>0</v>
      </c>
    </row>
    <row r="124" spans="1:4" ht="38.4" customHeight="1" x14ac:dyDescent="0.3">
      <c r="A124" s="30" t="e">
        <f>DEMANDA!A128</f>
        <v>#REF!</v>
      </c>
      <c r="B124" s="31" t="e">
        <f>DEMANDA!B128</f>
        <v>#REF!</v>
      </c>
      <c r="C124" s="32"/>
      <c r="D124" s="30">
        <f t="shared" si="2"/>
        <v>0</v>
      </c>
    </row>
    <row r="125" spans="1:4" ht="38.4" customHeight="1" x14ac:dyDescent="0.3">
      <c r="A125" s="30" t="e">
        <f>DEMANDA!A129</f>
        <v>#REF!</v>
      </c>
      <c r="B125" s="31" t="e">
        <f>DEMANDA!B129</f>
        <v>#REF!</v>
      </c>
      <c r="C125" s="32"/>
      <c r="D125" s="30">
        <f t="shared" si="2"/>
        <v>0</v>
      </c>
    </row>
    <row r="126" spans="1:4" ht="38.4" customHeight="1" x14ac:dyDescent="0.3">
      <c r="A126" s="30" t="e">
        <f>DEMANDA!A130</f>
        <v>#REF!</v>
      </c>
      <c r="B126" s="31" t="e">
        <f>DEMANDA!B130</f>
        <v>#REF!</v>
      </c>
      <c r="C126" s="32"/>
      <c r="D126" s="30">
        <f t="shared" si="2"/>
        <v>0</v>
      </c>
    </row>
    <row r="127" spans="1:4" ht="38.4" customHeight="1" x14ac:dyDescent="0.3">
      <c r="A127" s="30" t="e">
        <f>DEMANDA!A131</f>
        <v>#REF!</v>
      </c>
      <c r="B127" s="31" t="e">
        <f>DEMANDA!B131</f>
        <v>#REF!</v>
      </c>
      <c r="C127" s="32"/>
      <c r="D127" s="30">
        <f t="shared" si="2"/>
        <v>0</v>
      </c>
    </row>
    <row r="128" spans="1:4" ht="38.4" customHeight="1" x14ac:dyDescent="0.3">
      <c r="A128" s="30" t="e">
        <f>DEMANDA!A132</f>
        <v>#REF!</v>
      </c>
      <c r="B128" s="31" t="e">
        <f>DEMANDA!B132</f>
        <v>#REF!</v>
      </c>
      <c r="C128" s="32"/>
      <c r="D128" s="30">
        <f t="shared" si="2"/>
        <v>0</v>
      </c>
    </row>
    <row r="129" spans="1:4" ht="38.4" customHeight="1" x14ac:dyDescent="0.3">
      <c r="A129" s="30" t="e">
        <f>DEMANDA!A133</f>
        <v>#REF!</v>
      </c>
      <c r="B129" s="31" t="e">
        <f>DEMANDA!B133</f>
        <v>#REF!</v>
      </c>
      <c r="C129" s="32"/>
      <c r="D129" s="30">
        <f t="shared" si="2"/>
        <v>0</v>
      </c>
    </row>
    <row r="130" spans="1:4" ht="38.4" customHeight="1" x14ac:dyDescent="0.3">
      <c r="A130" s="30" t="e">
        <f>DEMANDA!A134</f>
        <v>#REF!</v>
      </c>
      <c r="B130" s="31" t="e">
        <f>DEMANDA!B134</f>
        <v>#REF!</v>
      </c>
      <c r="C130" s="32"/>
      <c r="D130" s="30">
        <f t="shared" si="2"/>
        <v>0</v>
      </c>
    </row>
    <row r="131" spans="1:4" ht="38.4" customHeight="1" x14ac:dyDescent="0.3">
      <c r="A131" s="30" t="e">
        <f>DEMANDA!A135</f>
        <v>#REF!</v>
      </c>
      <c r="B131" s="31" t="e">
        <f>DEMANDA!B135</f>
        <v>#REF!</v>
      </c>
      <c r="C131" s="32"/>
      <c r="D131" s="30">
        <f t="shared" si="2"/>
        <v>0</v>
      </c>
    </row>
    <row r="132" spans="1:4" ht="38.4" customHeight="1" x14ac:dyDescent="0.3">
      <c r="A132" s="30" t="e">
        <f>DEMANDA!A136</f>
        <v>#REF!</v>
      </c>
      <c r="B132" s="31" t="e">
        <f>DEMANDA!B136</f>
        <v>#REF!</v>
      </c>
      <c r="C132" s="32"/>
      <c r="D132" s="30">
        <f t="shared" si="2"/>
        <v>0</v>
      </c>
    </row>
    <row r="133" spans="1:4" ht="38.4" customHeight="1" x14ac:dyDescent="0.3">
      <c r="A133" s="30" t="e">
        <f>DEMANDA!A137</f>
        <v>#REF!</v>
      </c>
      <c r="B133" s="31" t="e">
        <f>DEMANDA!B137</f>
        <v>#REF!</v>
      </c>
      <c r="C133" s="32"/>
      <c r="D133" s="30">
        <f t="shared" si="2"/>
        <v>0</v>
      </c>
    </row>
    <row r="134" spans="1:4" ht="38.4" customHeight="1" x14ac:dyDescent="0.3">
      <c r="A134" s="30" t="e">
        <f>DEMANDA!A138</f>
        <v>#REF!</v>
      </c>
      <c r="B134" s="31" t="e">
        <f>DEMANDA!B138</f>
        <v>#REF!</v>
      </c>
      <c r="C134" s="32"/>
      <c r="D134" s="30">
        <f t="shared" si="2"/>
        <v>0</v>
      </c>
    </row>
    <row r="135" spans="1:4" ht="38.4" customHeight="1" x14ac:dyDescent="0.3">
      <c r="A135" s="30" t="e">
        <f>DEMANDA!A139</f>
        <v>#REF!</v>
      </c>
      <c r="B135" s="31" t="e">
        <f>DEMANDA!B139</f>
        <v>#REF!</v>
      </c>
      <c r="C135" s="32"/>
      <c r="D135" s="30">
        <f t="shared" si="2"/>
        <v>0</v>
      </c>
    </row>
    <row r="136" spans="1:4" ht="38.4" customHeight="1" x14ac:dyDescent="0.3">
      <c r="A136" s="30" t="e">
        <f>DEMANDA!A140</f>
        <v>#REF!</v>
      </c>
      <c r="B136" s="31" t="e">
        <f>DEMANDA!B140</f>
        <v>#REF!</v>
      </c>
      <c r="C136" s="32"/>
      <c r="D136" s="30">
        <f t="shared" si="2"/>
        <v>0</v>
      </c>
    </row>
    <row r="137" spans="1:4" ht="38.4" customHeight="1" x14ac:dyDescent="0.3">
      <c r="A137" s="30" t="e">
        <f>DEMANDA!A141</f>
        <v>#REF!</v>
      </c>
      <c r="B137" s="31" t="e">
        <f>DEMANDA!B141</f>
        <v>#REF!</v>
      </c>
      <c r="C137" s="32"/>
      <c r="D137" s="30">
        <f t="shared" si="2"/>
        <v>0</v>
      </c>
    </row>
    <row r="138" spans="1:4" ht="38.4" customHeight="1" x14ac:dyDescent="0.3">
      <c r="A138" s="30" t="e">
        <f>DEMANDA!A142</f>
        <v>#REF!</v>
      </c>
      <c r="B138" s="31" t="e">
        <f>DEMANDA!B142</f>
        <v>#REF!</v>
      </c>
      <c r="C138" s="32"/>
      <c r="D138" s="30">
        <f t="shared" si="2"/>
        <v>0</v>
      </c>
    </row>
    <row r="139" spans="1:4" ht="38.4" customHeight="1" x14ac:dyDescent="0.3">
      <c r="A139" s="30" t="e">
        <f>DEMANDA!A143</f>
        <v>#REF!</v>
      </c>
      <c r="B139" s="31" t="e">
        <f>DEMANDA!B143</f>
        <v>#REF!</v>
      </c>
      <c r="C139" s="32"/>
      <c r="D139" s="30">
        <f t="shared" si="2"/>
        <v>0</v>
      </c>
    </row>
    <row r="140" spans="1:4" ht="38.4" customHeight="1" x14ac:dyDescent="0.3">
      <c r="A140" s="30" t="e">
        <f>DEMANDA!A144</f>
        <v>#REF!</v>
      </c>
      <c r="B140" s="31" t="e">
        <f>DEMANDA!B144</f>
        <v>#REF!</v>
      </c>
      <c r="C140" s="32"/>
      <c r="D140" s="30">
        <f t="shared" si="2"/>
        <v>0</v>
      </c>
    </row>
    <row r="141" spans="1:4" ht="38.4" customHeight="1" x14ac:dyDescent="0.3">
      <c r="A141" s="30" t="e">
        <f>DEMANDA!A145</f>
        <v>#REF!</v>
      </c>
      <c r="B141" s="31" t="e">
        <f>DEMANDA!B145</f>
        <v>#REF!</v>
      </c>
      <c r="C141" s="32"/>
      <c r="D141" s="30">
        <f t="shared" si="2"/>
        <v>0</v>
      </c>
    </row>
    <row r="142" spans="1:4" ht="38.4" customHeight="1" x14ac:dyDescent="0.3">
      <c r="A142" s="30" t="e">
        <f>DEMANDA!A146</f>
        <v>#REF!</v>
      </c>
      <c r="B142" s="31" t="e">
        <f>DEMANDA!B146</f>
        <v>#REF!</v>
      </c>
      <c r="C142" s="32"/>
      <c r="D142" s="30">
        <f t="shared" si="2"/>
        <v>0</v>
      </c>
    </row>
    <row r="143" spans="1:4" ht="38.4" customHeight="1" x14ac:dyDescent="0.3">
      <c r="A143" s="30" t="e">
        <f>DEMANDA!A147</f>
        <v>#REF!</v>
      </c>
      <c r="B143" s="31" t="e">
        <f>DEMANDA!B147</f>
        <v>#REF!</v>
      </c>
      <c r="C143" s="32"/>
      <c r="D143" s="30">
        <f t="shared" si="2"/>
        <v>0</v>
      </c>
    </row>
    <row r="144" spans="1:4" ht="38.4" customHeight="1" x14ac:dyDescent="0.3">
      <c r="A144" s="30" t="e">
        <f>DEMANDA!A148</f>
        <v>#REF!</v>
      </c>
      <c r="B144" s="31" t="e">
        <f>DEMANDA!B148</f>
        <v>#REF!</v>
      </c>
      <c r="C144" s="32"/>
      <c r="D144" s="30">
        <f t="shared" si="2"/>
        <v>0</v>
      </c>
    </row>
    <row r="145" spans="1:4" ht="38.4" customHeight="1" x14ac:dyDescent="0.3">
      <c r="A145" s="30" t="e">
        <f>DEMANDA!A149</f>
        <v>#REF!</v>
      </c>
      <c r="B145" s="31" t="e">
        <f>DEMANDA!B149</f>
        <v>#REF!</v>
      </c>
      <c r="C145" s="32"/>
      <c r="D145" s="30">
        <f t="shared" si="2"/>
        <v>0</v>
      </c>
    </row>
    <row r="146" spans="1:4" ht="38.4" customHeight="1" x14ac:dyDescent="0.3">
      <c r="A146" s="30" t="e">
        <f>DEMANDA!A150</f>
        <v>#REF!</v>
      </c>
      <c r="B146" s="31" t="e">
        <f>DEMANDA!B150</f>
        <v>#REF!</v>
      </c>
      <c r="C146" s="32"/>
      <c r="D146" s="30">
        <f t="shared" si="2"/>
        <v>0</v>
      </c>
    </row>
    <row r="147" spans="1:4" ht="38.4" customHeight="1" x14ac:dyDescent="0.3">
      <c r="A147" s="30" t="e">
        <f>DEMANDA!A151</f>
        <v>#REF!</v>
      </c>
      <c r="B147" s="31" t="e">
        <f>DEMANDA!B151</f>
        <v>#REF!</v>
      </c>
      <c r="C147" s="32"/>
      <c r="D147" s="30">
        <f t="shared" si="2"/>
        <v>0</v>
      </c>
    </row>
    <row r="148" spans="1:4" ht="38.4" customHeight="1" x14ac:dyDescent="0.3">
      <c r="A148" s="30" t="e">
        <f>DEMANDA!A152</f>
        <v>#REF!</v>
      </c>
      <c r="B148" s="31" t="e">
        <f>DEMANDA!B152</f>
        <v>#REF!</v>
      </c>
      <c r="C148" s="32"/>
      <c r="D148" s="30">
        <f t="shared" si="2"/>
        <v>0</v>
      </c>
    </row>
    <row r="149" spans="1:4" ht="38.4" customHeight="1" x14ac:dyDescent="0.3">
      <c r="A149" s="30" t="e">
        <f>DEMANDA!A153</f>
        <v>#REF!</v>
      </c>
      <c r="B149" s="31" t="e">
        <f>DEMANDA!B153</f>
        <v>#REF!</v>
      </c>
      <c r="C149" s="32"/>
      <c r="D149" s="30">
        <f t="shared" si="2"/>
        <v>0</v>
      </c>
    </row>
    <row r="150" spans="1:4" ht="38.4" customHeight="1" x14ac:dyDescent="0.3">
      <c r="A150" s="30" t="e">
        <f>DEMANDA!A154</f>
        <v>#REF!</v>
      </c>
      <c r="B150" s="31" t="e">
        <f>DEMANDA!B154</f>
        <v>#REF!</v>
      </c>
      <c r="C150" s="32"/>
      <c r="D150" s="30">
        <f t="shared" si="2"/>
        <v>0</v>
      </c>
    </row>
    <row r="151" spans="1:4" ht="38.4" customHeight="1" x14ac:dyDescent="0.3">
      <c r="A151" s="30" t="e">
        <f>DEMANDA!A155</f>
        <v>#REF!</v>
      </c>
      <c r="B151" s="31" t="e">
        <f>DEMANDA!B155</f>
        <v>#REF!</v>
      </c>
      <c r="C151" s="32"/>
      <c r="D151" s="30">
        <f t="shared" si="2"/>
        <v>0</v>
      </c>
    </row>
    <row r="152" spans="1:4" ht="38.4" customHeight="1" x14ac:dyDescent="0.3">
      <c r="A152" s="30" t="e">
        <f>DEMANDA!A156</f>
        <v>#REF!</v>
      </c>
      <c r="B152" s="31" t="e">
        <f>DEMANDA!B156</f>
        <v>#REF!</v>
      </c>
      <c r="C152" s="32"/>
      <c r="D152" s="30">
        <f t="shared" si="2"/>
        <v>0</v>
      </c>
    </row>
    <row r="153" spans="1:4" ht="38.4" customHeight="1" x14ac:dyDescent="0.3">
      <c r="A153" s="30" t="e">
        <f>DEMANDA!A157</f>
        <v>#REF!</v>
      </c>
      <c r="B153" s="31" t="e">
        <f>DEMANDA!B157</f>
        <v>#REF!</v>
      </c>
      <c r="C153" s="32"/>
      <c r="D153" s="30">
        <f t="shared" ref="D153:D213" si="3">IF(C153="SI",10,0)</f>
        <v>0</v>
      </c>
    </row>
    <row r="154" spans="1:4" ht="38.4" customHeight="1" x14ac:dyDescent="0.3">
      <c r="A154" s="30" t="e">
        <f>DEMANDA!A158</f>
        <v>#REF!</v>
      </c>
      <c r="B154" s="31" t="e">
        <f>DEMANDA!B158</f>
        <v>#REF!</v>
      </c>
      <c r="C154" s="32"/>
      <c r="D154" s="30">
        <f t="shared" si="3"/>
        <v>0</v>
      </c>
    </row>
    <row r="155" spans="1:4" ht="38.4" customHeight="1" x14ac:dyDescent="0.3">
      <c r="A155" s="30" t="e">
        <f>DEMANDA!A159</f>
        <v>#REF!</v>
      </c>
      <c r="B155" s="31" t="e">
        <f>DEMANDA!B159</f>
        <v>#REF!</v>
      </c>
      <c r="C155" s="32"/>
      <c r="D155" s="30">
        <f t="shared" si="3"/>
        <v>0</v>
      </c>
    </row>
    <row r="156" spans="1:4" ht="38.4" customHeight="1" x14ac:dyDescent="0.3">
      <c r="A156" s="30" t="e">
        <f>DEMANDA!A160</f>
        <v>#REF!</v>
      </c>
      <c r="B156" s="31" t="e">
        <f>DEMANDA!B160</f>
        <v>#REF!</v>
      </c>
      <c r="C156" s="32"/>
      <c r="D156" s="30">
        <f t="shared" si="3"/>
        <v>0</v>
      </c>
    </row>
    <row r="157" spans="1:4" ht="38.4" customHeight="1" x14ac:dyDescent="0.3">
      <c r="A157" s="30" t="e">
        <f>DEMANDA!A161</f>
        <v>#REF!</v>
      </c>
      <c r="B157" s="31" t="e">
        <f>DEMANDA!B161</f>
        <v>#REF!</v>
      </c>
      <c r="C157" s="32"/>
      <c r="D157" s="30">
        <f t="shared" si="3"/>
        <v>0</v>
      </c>
    </row>
    <row r="158" spans="1:4" ht="38.4" customHeight="1" x14ac:dyDescent="0.3">
      <c r="A158" s="30" t="e">
        <f>DEMANDA!A162</f>
        <v>#REF!</v>
      </c>
      <c r="B158" s="31" t="e">
        <f>DEMANDA!B162</f>
        <v>#REF!</v>
      </c>
      <c r="C158" s="32"/>
      <c r="D158" s="30">
        <f t="shared" si="3"/>
        <v>0</v>
      </c>
    </row>
    <row r="159" spans="1:4" ht="38.4" customHeight="1" x14ac:dyDescent="0.3">
      <c r="A159" s="30" t="e">
        <f>DEMANDA!A163</f>
        <v>#REF!</v>
      </c>
      <c r="B159" s="31" t="e">
        <f>DEMANDA!B163</f>
        <v>#REF!</v>
      </c>
      <c r="C159" s="32"/>
      <c r="D159" s="30">
        <f t="shared" si="3"/>
        <v>0</v>
      </c>
    </row>
    <row r="160" spans="1:4" ht="38.4" customHeight="1" x14ac:dyDescent="0.3">
      <c r="A160" s="30" t="e">
        <f>DEMANDA!A164</f>
        <v>#REF!</v>
      </c>
      <c r="B160" s="31" t="e">
        <f>DEMANDA!B164</f>
        <v>#REF!</v>
      </c>
      <c r="C160" s="32"/>
      <c r="D160" s="30">
        <f t="shared" si="3"/>
        <v>0</v>
      </c>
    </row>
    <row r="161" spans="1:4" ht="38.4" customHeight="1" x14ac:dyDescent="0.3">
      <c r="A161" s="30" t="e">
        <f>DEMANDA!A165</f>
        <v>#REF!</v>
      </c>
      <c r="B161" s="31" t="e">
        <f>DEMANDA!B165</f>
        <v>#REF!</v>
      </c>
      <c r="C161" s="32"/>
      <c r="D161" s="30">
        <f t="shared" si="3"/>
        <v>0</v>
      </c>
    </row>
    <row r="162" spans="1:4" ht="38.4" customHeight="1" x14ac:dyDescent="0.3">
      <c r="A162" s="30" t="e">
        <f>DEMANDA!A166</f>
        <v>#REF!</v>
      </c>
      <c r="B162" s="31" t="e">
        <f>DEMANDA!B166</f>
        <v>#REF!</v>
      </c>
      <c r="C162" s="32"/>
      <c r="D162" s="30">
        <f t="shared" si="3"/>
        <v>0</v>
      </c>
    </row>
    <row r="163" spans="1:4" ht="38.4" customHeight="1" x14ac:dyDescent="0.3">
      <c r="A163" s="30" t="e">
        <f>DEMANDA!A167</f>
        <v>#REF!</v>
      </c>
      <c r="B163" s="31" t="e">
        <f>DEMANDA!B167</f>
        <v>#REF!</v>
      </c>
      <c r="C163" s="32"/>
      <c r="D163" s="30">
        <f t="shared" si="3"/>
        <v>0</v>
      </c>
    </row>
    <row r="164" spans="1:4" ht="38.4" customHeight="1" x14ac:dyDescent="0.3">
      <c r="A164" s="30" t="e">
        <f>DEMANDA!A168</f>
        <v>#REF!</v>
      </c>
      <c r="B164" s="31" t="e">
        <f>DEMANDA!B168</f>
        <v>#REF!</v>
      </c>
      <c r="C164" s="32"/>
      <c r="D164" s="30">
        <f t="shared" si="3"/>
        <v>0</v>
      </c>
    </row>
    <row r="165" spans="1:4" ht="38.4" customHeight="1" x14ac:dyDescent="0.3">
      <c r="A165" s="30" t="e">
        <f>DEMANDA!A169</f>
        <v>#REF!</v>
      </c>
      <c r="B165" s="31" t="e">
        <f>DEMANDA!B169</f>
        <v>#REF!</v>
      </c>
      <c r="C165" s="32"/>
      <c r="D165" s="30">
        <f t="shared" si="3"/>
        <v>0</v>
      </c>
    </row>
    <row r="166" spans="1:4" ht="38.4" customHeight="1" x14ac:dyDescent="0.3">
      <c r="A166" s="30" t="e">
        <f>DEMANDA!A170</f>
        <v>#REF!</v>
      </c>
      <c r="B166" s="31" t="e">
        <f>DEMANDA!B170</f>
        <v>#REF!</v>
      </c>
      <c r="C166" s="32"/>
      <c r="D166" s="30">
        <f t="shared" si="3"/>
        <v>0</v>
      </c>
    </row>
    <row r="167" spans="1:4" ht="38.4" customHeight="1" x14ac:dyDescent="0.3">
      <c r="A167" s="30" t="e">
        <f>DEMANDA!A171</f>
        <v>#REF!</v>
      </c>
      <c r="B167" s="31" t="e">
        <f>DEMANDA!B171</f>
        <v>#REF!</v>
      </c>
      <c r="C167" s="32"/>
      <c r="D167" s="30">
        <f t="shared" si="3"/>
        <v>0</v>
      </c>
    </row>
    <row r="168" spans="1:4" ht="38.4" customHeight="1" x14ac:dyDescent="0.3">
      <c r="A168" s="30" t="e">
        <f>DEMANDA!A172</f>
        <v>#REF!</v>
      </c>
      <c r="B168" s="31" t="e">
        <f>DEMANDA!B172</f>
        <v>#REF!</v>
      </c>
      <c r="C168" s="32"/>
      <c r="D168" s="30">
        <f t="shared" si="3"/>
        <v>0</v>
      </c>
    </row>
    <row r="169" spans="1:4" ht="38.4" customHeight="1" x14ac:dyDescent="0.3">
      <c r="A169" s="30" t="e">
        <f>DEMANDA!A173</f>
        <v>#REF!</v>
      </c>
      <c r="B169" s="31" t="e">
        <f>DEMANDA!B173</f>
        <v>#REF!</v>
      </c>
      <c r="C169" s="32"/>
      <c r="D169" s="30">
        <f t="shared" si="3"/>
        <v>0</v>
      </c>
    </row>
    <row r="170" spans="1:4" ht="38.4" customHeight="1" x14ac:dyDescent="0.3">
      <c r="A170" s="30" t="e">
        <f>DEMANDA!A174</f>
        <v>#REF!</v>
      </c>
      <c r="B170" s="31" t="e">
        <f>DEMANDA!B174</f>
        <v>#REF!</v>
      </c>
      <c r="C170" s="32"/>
      <c r="D170" s="30">
        <f t="shared" si="3"/>
        <v>0</v>
      </c>
    </row>
    <row r="171" spans="1:4" ht="38.4" customHeight="1" x14ac:dyDescent="0.3">
      <c r="A171" s="30" t="e">
        <f>DEMANDA!A175</f>
        <v>#REF!</v>
      </c>
      <c r="B171" s="31" t="e">
        <f>DEMANDA!B175</f>
        <v>#REF!</v>
      </c>
      <c r="C171" s="32"/>
      <c r="D171" s="30">
        <f t="shared" si="3"/>
        <v>0</v>
      </c>
    </row>
    <row r="172" spans="1:4" ht="38.4" customHeight="1" x14ac:dyDescent="0.3">
      <c r="A172" s="30" t="e">
        <f>DEMANDA!A176</f>
        <v>#REF!</v>
      </c>
      <c r="B172" s="31" t="e">
        <f>DEMANDA!B176</f>
        <v>#REF!</v>
      </c>
      <c r="C172" s="32"/>
      <c r="D172" s="30">
        <f t="shared" si="3"/>
        <v>0</v>
      </c>
    </row>
    <row r="173" spans="1:4" ht="38.4" customHeight="1" x14ac:dyDescent="0.3">
      <c r="A173" s="30" t="e">
        <f>DEMANDA!A177</f>
        <v>#REF!</v>
      </c>
      <c r="B173" s="31" t="e">
        <f>DEMANDA!B177</f>
        <v>#REF!</v>
      </c>
      <c r="C173" s="32"/>
      <c r="D173" s="30">
        <f t="shared" si="3"/>
        <v>0</v>
      </c>
    </row>
    <row r="174" spans="1:4" ht="38.4" customHeight="1" x14ac:dyDescent="0.3">
      <c r="A174" s="30" t="e">
        <f>DEMANDA!A178</f>
        <v>#REF!</v>
      </c>
      <c r="B174" s="31" t="e">
        <f>DEMANDA!B178</f>
        <v>#REF!</v>
      </c>
      <c r="C174" s="32"/>
      <c r="D174" s="30">
        <f t="shared" si="3"/>
        <v>0</v>
      </c>
    </row>
    <row r="175" spans="1:4" ht="38.4" customHeight="1" x14ac:dyDescent="0.3">
      <c r="A175" s="30" t="e">
        <f>DEMANDA!A179</f>
        <v>#REF!</v>
      </c>
      <c r="B175" s="31" t="e">
        <f>DEMANDA!B179</f>
        <v>#REF!</v>
      </c>
      <c r="C175" s="32"/>
      <c r="D175" s="30">
        <f t="shared" si="3"/>
        <v>0</v>
      </c>
    </row>
    <row r="176" spans="1:4" ht="38.4" customHeight="1" x14ac:dyDescent="0.3">
      <c r="A176" s="30" t="e">
        <f>DEMANDA!A180</f>
        <v>#REF!</v>
      </c>
      <c r="B176" s="31" t="e">
        <f>DEMANDA!B180</f>
        <v>#REF!</v>
      </c>
      <c r="C176" s="32"/>
      <c r="D176" s="30">
        <f t="shared" si="3"/>
        <v>0</v>
      </c>
    </row>
    <row r="177" spans="1:4" ht="38.4" customHeight="1" x14ac:dyDescent="0.3">
      <c r="A177" s="30" t="e">
        <f>DEMANDA!A181</f>
        <v>#REF!</v>
      </c>
      <c r="B177" s="31" t="e">
        <f>DEMANDA!B181</f>
        <v>#REF!</v>
      </c>
      <c r="C177" s="32"/>
      <c r="D177" s="30">
        <f t="shared" si="3"/>
        <v>0</v>
      </c>
    </row>
    <row r="178" spans="1:4" ht="38.4" customHeight="1" x14ac:dyDescent="0.3">
      <c r="A178" s="30" t="e">
        <f>DEMANDA!A182</f>
        <v>#REF!</v>
      </c>
      <c r="B178" s="31" t="e">
        <f>DEMANDA!B182</f>
        <v>#REF!</v>
      </c>
      <c r="C178" s="32"/>
      <c r="D178" s="30">
        <f t="shared" si="3"/>
        <v>0</v>
      </c>
    </row>
    <row r="179" spans="1:4" ht="38.4" customHeight="1" x14ac:dyDescent="0.3">
      <c r="A179" s="30" t="e">
        <f>DEMANDA!A183</f>
        <v>#REF!</v>
      </c>
      <c r="B179" s="31" t="e">
        <f>DEMANDA!B183</f>
        <v>#REF!</v>
      </c>
      <c r="C179" s="32"/>
      <c r="D179" s="30">
        <f t="shared" si="3"/>
        <v>0</v>
      </c>
    </row>
    <row r="180" spans="1:4" ht="38.4" customHeight="1" x14ac:dyDescent="0.3">
      <c r="A180" s="30" t="e">
        <f>DEMANDA!A184</f>
        <v>#REF!</v>
      </c>
      <c r="B180" s="31" t="e">
        <f>DEMANDA!B184</f>
        <v>#REF!</v>
      </c>
      <c r="C180" s="32"/>
      <c r="D180" s="30">
        <f t="shared" si="3"/>
        <v>0</v>
      </c>
    </row>
    <row r="181" spans="1:4" ht="38.4" customHeight="1" x14ac:dyDescent="0.3">
      <c r="A181" s="30" t="e">
        <f>DEMANDA!A185</f>
        <v>#REF!</v>
      </c>
      <c r="B181" s="31" t="e">
        <f>DEMANDA!B185</f>
        <v>#REF!</v>
      </c>
      <c r="C181" s="32"/>
      <c r="D181" s="30">
        <f t="shared" si="3"/>
        <v>0</v>
      </c>
    </row>
    <row r="182" spans="1:4" ht="38.4" customHeight="1" x14ac:dyDescent="0.3">
      <c r="A182" s="30" t="e">
        <f>DEMANDA!A186</f>
        <v>#REF!</v>
      </c>
      <c r="B182" s="31" t="e">
        <f>DEMANDA!B186</f>
        <v>#REF!</v>
      </c>
      <c r="C182" s="32"/>
      <c r="D182" s="30">
        <f t="shared" si="3"/>
        <v>0</v>
      </c>
    </row>
    <row r="183" spans="1:4" ht="38.4" customHeight="1" x14ac:dyDescent="0.3">
      <c r="A183" s="30" t="e">
        <f>DEMANDA!A187</f>
        <v>#REF!</v>
      </c>
      <c r="B183" s="31" t="e">
        <f>DEMANDA!B187</f>
        <v>#REF!</v>
      </c>
      <c r="C183" s="32"/>
      <c r="D183" s="30">
        <f t="shared" si="3"/>
        <v>0</v>
      </c>
    </row>
    <row r="184" spans="1:4" ht="38.4" customHeight="1" x14ac:dyDescent="0.3">
      <c r="A184" s="30" t="e">
        <f>DEMANDA!A188</f>
        <v>#REF!</v>
      </c>
      <c r="B184" s="31" t="e">
        <f>DEMANDA!B188</f>
        <v>#REF!</v>
      </c>
      <c r="C184" s="32"/>
      <c r="D184" s="30">
        <f t="shared" si="3"/>
        <v>0</v>
      </c>
    </row>
    <row r="185" spans="1:4" ht="38.4" customHeight="1" x14ac:dyDescent="0.3">
      <c r="A185" s="30" t="e">
        <f>DEMANDA!A189</f>
        <v>#REF!</v>
      </c>
      <c r="B185" s="31" t="e">
        <f>DEMANDA!B189</f>
        <v>#REF!</v>
      </c>
      <c r="C185" s="32"/>
      <c r="D185" s="30">
        <f t="shared" si="3"/>
        <v>0</v>
      </c>
    </row>
    <row r="186" spans="1:4" ht="38.4" customHeight="1" x14ac:dyDescent="0.3">
      <c r="A186" s="30" t="e">
        <f>DEMANDA!A190</f>
        <v>#REF!</v>
      </c>
      <c r="B186" s="31" t="e">
        <f>DEMANDA!B190</f>
        <v>#REF!</v>
      </c>
      <c r="C186" s="32"/>
      <c r="D186" s="30">
        <f t="shared" si="3"/>
        <v>0</v>
      </c>
    </row>
    <row r="187" spans="1:4" ht="38.4" customHeight="1" x14ac:dyDescent="0.3">
      <c r="A187" s="30" t="e">
        <f>DEMANDA!A191</f>
        <v>#REF!</v>
      </c>
      <c r="B187" s="31" t="e">
        <f>DEMANDA!B191</f>
        <v>#REF!</v>
      </c>
      <c r="C187" s="32"/>
      <c r="D187" s="30">
        <f t="shared" si="3"/>
        <v>0</v>
      </c>
    </row>
    <row r="188" spans="1:4" ht="38.4" customHeight="1" x14ac:dyDescent="0.3">
      <c r="A188" s="30" t="e">
        <f>DEMANDA!A192</f>
        <v>#REF!</v>
      </c>
      <c r="B188" s="31" t="e">
        <f>DEMANDA!B192</f>
        <v>#REF!</v>
      </c>
      <c r="C188" s="32"/>
      <c r="D188" s="30">
        <f t="shared" si="3"/>
        <v>0</v>
      </c>
    </row>
    <row r="189" spans="1:4" ht="38.4" customHeight="1" x14ac:dyDescent="0.3">
      <c r="A189" s="30" t="e">
        <f>DEMANDA!A193</f>
        <v>#REF!</v>
      </c>
      <c r="B189" s="31" t="e">
        <f>DEMANDA!B193</f>
        <v>#REF!</v>
      </c>
      <c r="C189" s="32"/>
      <c r="D189" s="30">
        <f t="shared" si="3"/>
        <v>0</v>
      </c>
    </row>
    <row r="190" spans="1:4" ht="38.4" customHeight="1" x14ac:dyDescent="0.3">
      <c r="A190" s="30" t="e">
        <f>DEMANDA!A194</f>
        <v>#REF!</v>
      </c>
      <c r="B190" s="31" t="e">
        <f>DEMANDA!B194</f>
        <v>#REF!</v>
      </c>
      <c r="C190" s="32"/>
      <c r="D190" s="30">
        <f t="shared" si="3"/>
        <v>0</v>
      </c>
    </row>
    <row r="191" spans="1:4" ht="38.4" customHeight="1" x14ac:dyDescent="0.3">
      <c r="A191" s="30" t="e">
        <f>DEMANDA!A195</f>
        <v>#REF!</v>
      </c>
      <c r="B191" s="31" t="e">
        <f>DEMANDA!B195</f>
        <v>#REF!</v>
      </c>
      <c r="C191" s="32"/>
      <c r="D191" s="30">
        <f t="shared" si="3"/>
        <v>0</v>
      </c>
    </row>
    <row r="192" spans="1:4" ht="38.4" customHeight="1" x14ac:dyDescent="0.3">
      <c r="A192" s="30" t="e">
        <f>DEMANDA!A196</f>
        <v>#REF!</v>
      </c>
      <c r="B192" s="31" t="e">
        <f>DEMANDA!B196</f>
        <v>#REF!</v>
      </c>
      <c r="C192" s="32"/>
      <c r="D192" s="30">
        <f t="shared" si="3"/>
        <v>0</v>
      </c>
    </row>
    <row r="193" spans="1:4" ht="38.4" customHeight="1" x14ac:dyDescent="0.3">
      <c r="A193" s="30" t="e">
        <f>DEMANDA!A197</f>
        <v>#REF!</v>
      </c>
      <c r="B193" s="31" t="e">
        <f>DEMANDA!B197</f>
        <v>#REF!</v>
      </c>
      <c r="C193" s="32"/>
      <c r="D193" s="30">
        <f t="shared" si="3"/>
        <v>0</v>
      </c>
    </row>
    <row r="194" spans="1:4" ht="38.4" customHeight="1" x14ac:dyDescent="0.3">
      <c r="A194" s="30" t="e">
        <f>DEMANDA!A198</f>
        <v>#REF!</v>
      </c>
      <c r="B194" s="31" t="e">
        <f>DEMANDA!B198</f>
        <v>#REF!</v>
      </c>
      <c r="C194" s="32"/>
      <c r="D194" s="30">
        <f t="shared" si="3"/>
        <v>0</v>
      </c>
    </row>
    <row r="195" spans="1:4" ht="38.4" customHeight="1" x14ac:dyDescent="0.3">
      <c r="A195" s="30" t="e">
        <f>DEMANDA!A199</f>
        <v>#REF!</v>
      </c>
      <c r="B195" s="31" t="e">
        <f>DEMANDA!B199</f>
        <v>#REF!</v>
      </c>
      <c r="C195" s="32"/>
      <c r="D195" s="30">
        <f t="shared" si="3"/>
        <v>0</v>
      </c>
    </row>
    <row r="196" spans="1:4" ht="38.4" customHeight="1" x14ac:dyDescent="0.3">
      <c r="A196" s="30" t="e">
        <f>DEMANDA!A200</f>
        <v>#REF!</v>
      </c>
      <c r="B196" s="31" t="e">
        <f>DEMANDA!B200</f>
        <v>#REF!</v>
      </c>
      <c r="C196" s="32"/>
      <c r="D196" s="30">
        <f t="shared" si="3"/>
        <v>0</v>
      </c>
    </row>
    <row r="197" spans="1:4" ht="38.4" customHeight="1" x14ac:dyDescent="0.3">
      <c r="A197" s="30" t="e">
        <f>DEMANDA!A201</f>
        <v>#REF!</v>
      </c>
      <c r="B197" s="31" t="e">
        <f>DEMANDA!B201</f>
        <v>#REF!</v>
      </c>
      <c r="C197" s="32"/>
      <c r="D197" s="30">
        <f t="shared" si="3"/>
        <v>0</v>
      </c>
    </row>
    <row r="198" spans="1:4" ht="38.4" customHeight="1" x14ac:dyDescent="0.3">
      <c r="A198" s="30" t="e">
        <f>DEMANDA!A202</f>
        <v>#REF!</v>
      </c>
      <c r="B198" s="31" t="e">
        <f>DEMANDA!B202</f>
        <v>#REF!</v>
      </c>
      <c r="C198" s="32"/>
      <c r="D198" s="30">
        <f t="shared" si="3"/>
        <v>0</v>
      </c>
    </row>
    <row r="199" spans="1:4" ht="38.4" customHeight="1" x14ac:dyDescent="0.3">
      <c r="A199" s="30" t="e">
        <f>DEMANDA!A203</f>
        <v>#REF!</v>
      </c>
      <c r="B199" s="31" t="e">
        <f>DEMANDA!B203</f>
        <v>#REF!</v>
      </c>
      <c r="C199" s="32"/>
      <c r="D199" s="30">
        <f t="shared" si="3"/>
        <v>0</v>
      </c>
    </row>
    <row r="200" spans="1:4" ht="38.4" customHeight="1" x14ac:dyDescent="0.3">
      <c r="A200" s="30" t="e">
        <f>DEMANDA!A204</f>
        <v>#REF!</v>
      </c>
      <c r="B200" s="31" t="e">
        <f>DEMANDA!B204</f>
        <v>#REF!</v>
      </c>
      <c r="C200" s="32"/>
      <c r="D200" s="30">
        <f t="shared" si="3"/>
        <v>0</v>
      </c>
    </row>
    <row r="201" spans="1:4" ht="38.4" customHeight="1" x14ac:dyDescent="0.3">
      <c r="A201" s="30" t="e">
        <f>DEMANDA!A205</f>
        <v>#REF!</v>
      </c>
      <c r="B201" s="31" t="e">
        <f>DEMANDA!B205</f>
        <v>#REF!</v>
      </c>
      <c r="C201" s="32"/>
      <c r="D201" s="30">
        <f t="shared" si="3"/>
        <v>0</v>
      </c>
    </row>
    <row r="202" spans="1:4" ht="38.4" customHeight="1" x14ac:dyDescent="0.3">
      <c r="A202" s="30" t="e">
        <f>DEMANDA!A206</f>
        <v>#REF!</v>
      </c>
      <c r="B202" s="31" t="e">
        <f>DEMANDA!B206</f>
        <v>#REF!</v>
      </c>
      <c r="C202" s="32"/>
      <c r="D202" s="30">
        <f t="shared" si="3"/>
        <v>0</v>
      </c>
    </row>
    <row r="203" spans="1:4" ht="38.4" customHeight="1" x14ac:dyDescent="0.3">
      <c r="A203" s="30" t="e">
        <f>DEMANDA!A207</f>
        <v>#REF!</v>
      </c>
      <c r="B203" s="31" t="e">
        <f>DEMANDA!B207</f>
        <v>#REF!</v>
      </c>
      <c r="C203" s="32"/>
      <c r="D203" s="30">
        <f t="shared" si="3"/>
        <v>0</v>
      </c>
    </row>
    <row r="204" spans="1:4" ht="38.4" customHeight="1" x14ac:dyDescent="0.3">
      <c r="A204" s="30" t="e">
        <f>DEMANDA!A208</f>
        <v>#REF!</v>
      </c>
      <c r="B204" s="31" t="e">
        <f>DEMANDA!B208</f>
        <v>#REF!</v>
      </c>
      <c r="C204" s="32"/>
      <c r="D204" s="30">
        <f t="shared" si="3"/>
        <v>0</v>
      </c>
    </row>
    <row r="205" spans="1:4" ht="38.4" customHeight="1" x14ac:dyDescent="0.3">
      <c r="A205" s="30" t="e">
        <f>DEMANDA!A209</f>
        <v>#REF!</v>
      </c>
      <c r="B205" s="31" t="e">
        <f>DEMANDA!B209</f>
        <v>#REF!</v>
      </c>
      <c r="C205" s="32"/>
      <c r="D205" s="30">
        <f t="shared" si="3"/>
        <v>0</v>
      </c>
    </row>
    <row r="206" spans="1:4" ht="38.4" customHeight="1" x14ac:dyDescent="0.3">
      <c r="A206" s="30" t="e">
        <f>DEMANDA!A210</f>
        <v>#REF!</v>
      </c>
      <c r="B206" s="31" t="e">
        <f>DEMANDA!B210</f>
        <v>#REF!</v>
      </c>
      <c r="C206" s="32"/>
      <c r="D206" s="30">
        <f t="shared" si="3"/>
        <v>0</v>
      </c>
    </row>
    <row r="207" spans="1:4" ht="38.4" customHeight="1" x14ac:dyDescent="0.3">
      <c r="A207" s="30" t="e">
        <f>DEMANDA!A211</f>
        <v>#REF!</v>
      </c>
      <c r="B207" s="31" t="e">
        <f>DEMANDA!B211</f>
        <v>#REF!</v>
      </c>
      <c r="C207" s="32"/>
      <c r="D207" s="30">
        <f t="shared" si="3"/>
        <v>0</v>
      </c>
    </row>
    <row r="208" spans="1:4" ht="38.4" customHeight="1" x14ac:dyDescent="0.3">
      <c r="A208" s="30" t="e">
        <f>DEMANDA!A212</f>
        <v>#REF!</v>
      </c>
      <c r="B208" s="31" t="e">
        <f>DEMANDA!B212</f>
        <v>#REF!</v>
      </c>
      <c r="C208" s="32"/>
      <c r="D208" s="30">
        <f t="shared" si="3"/>
        <v>0</v>
      </c>
    </row>
    <row r="209" spans="1:4" ht="38.4" customHeight="1" x14ac:dyDescent="0.3">
      <c r="A209" s="30" t="e">
        <f>DEMANDA!A213</f>
        <v>#REF!</v>
      </c>
      <c r="B209" s="31" t="e">
        <f>DEMANDA!B213</f>
        <v>#REF!</v>
      </c>
      <c r="C209" s="32"/>
      <c r="D209" s="30">
        <f t="shared" si="3"/>
        <v>0</v>
      </c>
    </row>
    <row r="210" spans="1:4" ht="38.4" customHeight="1" x14ac:dyDescent="0.3">
      <c r="A210" s="30" t="e">
        <f>DEMANDA!A214</f>
        <v>#REF!</v>
      </c>
      <c r="B210" s="31" t="e">
        <f>DEMANDA!B214</f>
        <v>#REF!</v>
      </c>
      <c r="C210" s="32"/>
      <c r="D210" s="30">
        <f t="shared" si="3"/>
        <v>0</v>
      </c>
    </row>
    <row r="211" spans="1:4" ht="38.4" customHeight="1" x14ac:dyDescent="0.3">
      <c r="A211" s="30" t="e">
        <f>DEMANDA!A215</f>
        <v>#REF!</v>
      </c>
      <c r="B211" s="31" t="e">
        <f>DEMANDA!B215</f>
        <v>#REF!</v>
      </c>
      <c r="C211" s="32"/>
      <c r="D211" s="30">
        <f t="shared" si="3"/>
        <v>0</v>
      </c>
    </row>
    <row r="212" spans="1:4" ht="38.4" customHeight="1" x14ac:dyDescent="0.3">
      <c r="A212" s="30" t="e">
        <f>DEMANDA!A216</f>
        <v>#REF!</v>
      </c>
      <c r="B212" s="31" t="e">
        <f>DEMANDA!B216</f>
        <v>#REF!</v>
      </c>
      <c r="C212" s="32"/>
      <c r="D212" s="30">
        <f t="shared" si="3"/>
        <v>0</v>
      </c>
    </row>
    <row r="213" spans="1:4" ht="38.4" customHeight="1" x14ac:dyDescent="0.3">
      <c r="A213" s="30" t="e">
        <f>DEMANDA!A217</f>
        <v>#REF!</v>
      </c>
      <c r="B213" s="31" t="e">
        <f>DEMANDA!B217</f>
        <v>#REF!</v>
      </c>
      <c r="C213" s="32"/>
      <c r="D213" s="30">
        <f t="shared" si="3"/>
        <v>0</v>
      </c>
    </row>
    <row r="214" spans="1:4" ht="38.4" customHeight="1" x14ac:dyDescent="0.3">
      <c r="A214" s="30" t="e">
        <f>DEMANDA!A218</f>
        <v>#REF!</v>
      </c>
      <c r="B214" s="31" t="e">
        <f>DEMANDA!B218</f>
        <v>#REF!</v>
      </c>
      <c r="C214" s="32"/>
      <c r="D214" s="30">
        <f t="shared" ref="D214:D216" si="4">IF(C214="SI",10,0)</f>
        <v>0</v>
      </c>
    </row>
    <row r="215" spans="1:4" ht="38.4" customHeight="1" x14ac:dyDescent="0.3">
      <c r="A215" s="30" t="e">
        <f>DEMANDA!A219</f>
        <v>#REF!</v>
      </c>
      <c r="B215" s="31" t="e">
        <f>DEMANDA!B219</f>
        <v>#REF!</v>
      </c>
      <c r="C215" s="32"/>
      <c r="D215" s="30">
        <f t="shared" si="4"/>
        <v>0</v>
      </c>
    </row>
    <row r="216" spans="1:4" ht="38.4" customHeight="1" x14ac:dyDescent="0.3">
      <c r="A216" s="30" t="e">
        <f>DEMANDA!A220</f>
        <v>#REF!</v>
      </c>
      <c r="B216" s="31" t="e">
        <f>DEMANDA!B220</f>
        <v>#REF!</v>
      </c>
      <c r="C216" s="32"/>
      <c r="D216" s="30">
        <f t="shared" si="4"/>
        <v>0</v>
      </c>
    </row>
  </sheetData>
  <sheetProtection formatCells="0" formatRows="0"/>
  <mergeCells count="3">
    <mergeCell ref="A1:D1"/>
    <mergeCell ref="A2:D2"/>
    <mergeCell ref="A3:F3"/>
  </mergeCells>
  <dataValidations count="1">
    <dataValidation type="list" allowBlank="1" showInputMessage="1" showErrorMessage="1" sqref="C9:C216" xr:uid="{00000000-0002-0000-0800-000000000000}">
      <formula1>"SI,NO"</formula1>
    </dataValidation>
  </dataValidation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V213"/>
  <sheetViews>
    <sheetView showGridLines="0" tabSelected="1" workbookViewId="0">
      <selection activeCell="B7" sqref="B7"/>
    </sheetView>
  </sheetViews>
  <sheetFormatPr baseColWidth="10" defaultColWidth="11.44140625" defaultRowHeight="39" customHeight="1" x14ac:dyDescent="0.3"/>
  <cols>
    <col min="1" max="1" width="21.6640625" style="26" customWidth="1"/>
    <col min="2" max="2" width="87.21875" style="26" customWidth="1"/>
    <col min="3" max="6" width="10" style="35" customWidth="1"/>
    <col min="7" max="7" width="9.5546875" style="35" customWidth="1"/>
    <col min="8" max="9" width="13.44140625" style="35" customWidth="1"/>
    <col min="10" max="10" width="9.5546875" style="35" customWidth="1"/>
    <col min="11" max="11" width="9.5546875" style="26" customWidth="1"/>
    <col min="12" max="17" width="11.44140625" style="26"/>
    <col min="18" max="22" width="11.44140625" style="26" customWidth="1"/>
    <col min="23" max="16384" width="11.44140625" style="26"/>
  </cols>
  <sheetData>
    <row r="1" spans="1:22" s="87" customFormat="1" ht="23.4" x14ac:dyDescent="0.3">
      <c r="A1" s="105" t="s">
        <v>0</v>
      </c>
      <c r="B1" s="105"/>
      <c r="C1" s="105"/>
      <c r="D1" s="105"/>
      <c r="E1" s="105"/>
      <c r="F1" s="105"/>
      <c r="G1" s="105"/>
      <c r="H1" s="105"/>
      <c r="I1" s="105"/>
      <c r="J1" s="105"/>
      <c r="K1" s="105"/>
    </row>
    <row r="2" spans="1:22" s="87" customFormat="1" ht="23.4" x14ac:dyDescent="0.3">
      <c r="A2" s="86"/>
      <c r="B2" s="86"/>
      <c r="C2" s="86"/>
      <c r="D2" s="86"/>
      <c r="E2" s="86"/>
      <c r="F2" s="86"/>
      <c r="G2" s="86"/>
      <c r="H2" s="86"/>
      <c r="I2" s="86"/>
      <c r="J2" s="86"/>
      <c r="K2" s="86"/>
    </row>
    <row r="3" spans="1:22" ht="14.4" x14ac:dyDescent="0.3">
      <c r="A3" s="106" t="s">
        <v>55</v>
      </c>
      <c r="B3" s="106"/>
      <c r="C3" s="106"/>
      <c r="D3" s="106"/>
      <c r="E3" s="106"/>
      <c r="F3" s="106"/>
      <c r="G3" s="106"/>
      <c r="H3" s="106"/>
      <c r="I3" s="106"/>
      <c r="J3" s="106"/>
      <c r="K3" s="106"/>
    </row>
    <row r="4" spans="1:22" ht="14.4" x14ac:dyDescent="0.3">
      <c r="A4" s="109" t="s">
        <v>56</v>
      </c>
      <c r="B4" s="109" t="s">
        <v>57</v>
      </c>
      <c r="C4" s="109" t="s">
        <v>58</v>
      </c>
      <c r="D4" s="109" t="s">
        <v>59</v>
      </c>
      <c r="E4" s="109" t="s">
        <v>77</v>
      </c>
      <c r="F4" s="109" t="s">
        <v>60</v>
      </c>
      <c r="G4" s="109" t="s">
        <v>61</v>
      </c>
      <c r="H4" s="109" t="s">
        <v>62</v>
      </c>
      <c r="I4" s="109" t="s">
        <v>63</v>
      </c>
      <c r="J4" s="109" t="s">
        <v>64</v>
      </c>
      <c r="K4" s="107" t="s">
        <v>65</v>
      </c>
    </row>
    <row r="5" spans="1:22" ht="14.4" x14ac:dyDescent="0.3">
      <c r="A5" s="110"/>
      <c r="B5" s="110"/>
      <c r="C5" s="110"/>
      <c r="D5" s="110"/>
      <c r="E5" s="110"/>
      <c r="F5" s="110"/>
      <c r="G5" s="110"/>
      <c r="H5" s="110"/>
      <c r="I5" s="110"/>
      <c r="J5" s="110"/>
      <c r="K5" s="108"/>
      <c r="R5" s="26" t="s">
        <v>66</v>
      </c>
      <c r="S5" s="26">
        <v>0</v>
      </c>
      <c r="T5" s="26">
        <v>5</v>
      </c>
      <c r="U5" s="26">
        <v>10</v>
      </c>
      <c r="V5" s="26">
        <v>20</v>
      </c>
    </row>
    <row r="6" spans="1:22" ht="39" customHeight="1" x14ac:dyDescent="0.3">
      <c r="A6" s="31" cm="1">
        <f t="array" ref="A6">IFERROR(INDEX(DEMANDA!$A$13:$A$220, ROW()-5), "")</f>
        <v>1</v>
      </c>
      <c r="B6" s="31" t="str" cm="1">
        <f t="array" ref="B6">IFERROR(INDEX(DEMANDA!$B$13:$B$220, ROW()-5), "")</f>
        <v>Trámite 1</v>
      </c>
      <c r="C6" s="41">
        <f>_xlfn.XLOOKUP($B6,DEMANDA!$B9:$B258,DEMANDA!$D9:$D258,0)</f>
        <v>10</v>
      </c>
      <c r="D6" s="41">
        <f>_xlfn.XLOOKUP($B6, QUEJAS!$B9:$B258, QUEJAS!$F9:$F258, 0)</f>
        <v>15</v>
      </c>
      <c r="E6" s="41">
        <f>_xlfn.XLOOKUP(B6, 'COSTO ADM PÚBLICA'!$B$10:$B$220, 'COSTO ADM PÚBLICA'!$G$10:$G$220, "")</f>
        <v>2</v>
      </c>
      <c r="F6" s="41">
        <f>_xlfn.XLOOKUP($B6,'TIEMPO RESPUESTA'!$B8:$B258,'TIEMPO RESPUESTA'!$D8:$D258,0)</f>
        <v>20</v>
      </c>
      <c r="G6" s="41">
        <f xml:space="preserve"> _xlfn.XLOOKUP($B6, CANAL!$B8:$B225, CANAL!$D8:$D225, 0)</f>
        <v>0</v>
      </c>
      <c r="H6" s="41">
        <f>_xlfn.XLOOKUP($B6, CORRUPCIÓN!$B8:$B258, CORRUPCIÓN!$D8:$D258, 0)</f>
        <v>5</v>
      </c>
      <c r="I6" s="41">
        <f>_xlfn.XLOOKUP($B6, DEVOLUCIONES!$B8:$B252, DEVOLUCIONES!$F8:$F252, 0)</f>
        <v>5</v>
      </c>
      <c r="J6" s="41">
        <f>_xlfn.XLOOKUP($B6, VINCULADOS!$B$9:$B$220, VINCULADOS!$D$9:$D$220, 0)</f>
        <v>10</v>
      </c>
      <c r="K6" s="85">
        <f>SUM(C6:J6)</f>
        <v>67</v>
      </c>
      <c r="R6" s="26" t="s">
        <v>67</v>
      </c>
      <c r="S6" s="26">
        <v>0</v>
      </c>
      <c r="T6" s="26">
        <v>5</v>
      </c>
      <c r="U6" s="26">
        <v>15</v>
      </c>
    </row>
    <row r="7" spans="1:22" ht="39" customHeight="1" x14ac:dyDescent="0.3">
      <c r="A7" s="31" cm="1">
        <f t="array" ref="A7">IFERROR(INDEX(DEMANDA!$A$13:$A$220, ROW()-5), "")</f>
        <v>2</v>
      </c>
      <c r="B7" s="31" t="str" cm="1">
        <f t="array" ref="B7">IFERROR(INDEX(DEMANDA!$B$13:$B$220, ROW()-5), "")</f>
        <v>Trámite 2</v>
      </c>
      <c r="C7" s="41">
        <f>_xlfn.XLOOKUP($B7,DEMANDA!$B10:$B259,DEMANDA!$D10:$D259,0)</f>
        <v>10</v>
      </c>
      <c r="D7" s="41">
        <f>_xlfn.XLOOKUP($B7, QUEJAS!$B10:$B259, QUEJAS!$F10:$F259, 0)</f>
        <v>0</v>
      </c>
      <c r="E7" s="41">
        <f>_xlfn.XLOOKUP(B7, 'COSTO ADM PÚBLICA'!$B$10:$B$220, 'COSTO ADM PÚBLICA'!$G$10:$G$220, "")</f>
        <v>10</v>
      </c>
      <c r="F7" s="41">
        <f>_xlfn.XLOOKUP($B7,'TIEMPO RESPUESTA'!$B9:$B259,'TIEMPO RESPUESTA'!$D9:$D259,0)</f>
        <v>20</v>
      </c>
      <c r="G7" s="41">
        <f xml:space="preserve"> _xlfn.XLOOKUP($B7, CANAL!$B9:$B226, CANAL!$D9:$D226, 0)</f>
        <v>0</v>
      </c>
      <c r="H7" s="41">
        <f>_xlfn.XLOOKUP($B7, CORRUPCIÓN!$B9:$B259, CORRUPCIÓN!$D9:$D259, 0)</f>
        <v>0</v>
      </c>
      <c r="I7" s="41">
        <f>_xlfn.XLOOKUP($B7, DEVOLUCIONES!$B9:$B253, DEVOLUCIONES!$F9:$F253, 0)</f>
        <v>5</v>
      </c>
      <c r="J7" s="41">
        <f>_xlfn.XLOOKUP($B7, VINCULADOS!$B$9:$B$220, VINCULADOS!$D$9:$D$220, 0)</f>
        <v>0</v>
      </c>
      <c r="K7" s="85">
        <f t="shared" ref="K7:K70" si="0">SUM(C7:J7)</f>
        <v>45</v>
      </c>
      <c r="R7" s="26" t="s">
        <v>68</v>
      </c>
      <c r="S7" s="26">
        <v>2</v>
      </c>
      <c r="T7" s="26">
        <v>5</v>
      </c>
      <c r="U7" s="26">
        <v>10</v>
      </c>
    </row>
    <row r="8" spans="1:22" ht="39" customHeight="1" x14ac:dyDescent="0.3">
      <c r="A8" s="31" cm="1">
        <f t="array" ref="A8">IFERROR(INDEX(DEMANDA!$A$13:$A$220, ROW()-5), "")</f>
        <v>3</v>
      </c>
      <c r="B8" s="31" t="str" cm="1">
        <f t="array" ref="B8">IFERROR(INDEX(DEMANDA!$B$13:$B$220, ROW()-5), "")</f>
        <v>Trámite 3</v>
      </c>
      <c r="C8" s="41">
        <f>_xlfn.XLOOKUP($B8,DEMANDA!$B11:$B260,DEMANDA!$D11:$D260,0)</f>
        <v>5</v>
      </c>
      <c r="D8" s="41">
        <f>_xlfn.XLOOKUP($B8, QUEJAS!$B11:$B260, QUEJAS!$F11:$F260, 0)</f>
        <v>0</v>
      </c>
      <c r="E8" s="41">
        <f>_xlfn.XLOOKUP(B8, 'COSTO ADM PÚBLICA'!$B$10:$B$220, 'COSTO ADM PÚBLICA'!$G$10:$G$220, "")</f>
        <v>5</v>
      </c>
      <c r="F8" s="41">
        <f>_xlfn.XLOOKUP($B8,'TIEMPO RESPUESTA'!$B10:$B260,'TIEMPO RESPUESTA'!$D10:$D260,0)</f>
        <v>5</v>
      </c>
      <c r="G8" s="41">
        <f xml:space="preserve"> _xlfn.XLOOKUP($B8, CANAL!$B10:$B227, CANAL!$D10:$D227, 0)</f>
        <v>20</v>
      </c>
      <c r="H8" s="41">
        <f>_xlfn.XLOOKUP($B8, CORRUPCIÓN!$B10:$B260, CORRUPCIÓN!$D10:$D260, 0)</f>
        <v>0</v>
      </c>
      <c r="I8" s="41">
        <f>_xlfn.XLOOKUP($B8, DEVOLUCIONES!$B10:$B254, DEVOLUCIONES!$F10:$F254, 0)</f>
        <v>5</v>
      </c>
      <c r="J8" s="41">
        <f>_xlfn.XLOOKUP($B8, VINCULADOS!$B$9:$B$220, VINCULADOS!$D$9:$D$220, 0)</f>
        <v>0</v>
      </c>
      <c r="K8" s="85">
        <f t="shared" si="0"/>
        <v>40</v>
      </c>
      <c r="R8" s="26" t="s">
        <v>69</v>
      </c>
      <c r="S8" s="26">
        <v>5</v>
      </c>
      <c r="T8" s="26">
        <v>20</v>
      </c>
    </row>
    <row r="9" spans="1:22" ht="39" customHeight="1" x14ac:dyDescent="0.3">
      <c r="A9" s="31" cm="1">
        <f t="array" ref="A9">IFERROR(INDEX(DEMANDA!$A$13:$A$220, ROW()-5), "")</f>
        <v>0</v>
      </c>
      <c r="B9" s="31" cm="1">
        <f t="array" ref="B9">IFERROR(INDEX(DEMANDA!$B$13:$B$220, ROW()-5), "")</f>
        <v>0</v>
      </c>
      <c r="C9" s="41">
        <f>_xlfn.XLOOKUP($B9,DEMANDA!$B12:$B261,DEMANDA!$D12:$D261,0)</f>
        <v>0</v>
      </c>
      <c r="D9" s="41">
        <f>_xlfn.XLOOKUP($B9, QUEJAS!$B12:$B261, QUEJAS!$F12:$F261, 0)</f>
        <v>0</v>
      </c>
      <c r="E9" s="41">
        <f>_xlfn.XLOOKUP(B9, 'COSTO ADM PÚBLICA'!$B$10:$B$220, 'COSTO ADM PÚBLICA'!$G$10:$G$220, "")</f>
        <v>0</v>
      </c>
      <c r="F9" s="41">
        <f>_xlfn.XLOOKUP($B9,'TIEMPO RESPUESTA'!$B11:$B261,'TIEMPO RESPUESTA'!$D11:$D261,0)</f>
        <v>5</v>
      </c>
      <c r="G9" s="41">
        <f xml:space="preserve"> _xlfn.XLOOKUP($B9, CANAL!$B11:$B228, CANAL!$D11:$D228, 0)</f>
        <v>0</v>
      </c>
      <c r="H9" s="41">
        <f>_xlfn.XLOOKUP($B9, CORRUPCIÓN!$B11:$B261, CORRUPCIÓN!$D11:$D261, 0)</f>
        <v>0</v>
      </c>
      <c r="I9" s="41">
        <f>_xlfn.XLOOKUP($B9, DEVOLUCIONES!$B11:$B255, DEVOLUCIONES!$F11:$F255, 0)</f>
        <v>0</v>
      </c>
      <c r="J9" s="41">
        <f>_xlfn.XLOOKUP($B9, VINCULADOS!$B$9:$B$220, VINCULADOS!$D$9:$D$220, 0)</f>
        <v>0</v>
      </c>
      <c r="K9" s="85">
        <f t="shared" si="0"/>
        <v>5</v>
      </c>
      <c r="R9" s="26" t="s">
        <v>70</v>
      </c>
      <c r="S9" s="26">
        <v>0</v>
      </c>
      <c r="T9" s="26">
        <v>20</v>
      </c>
    </row>
    <row r="10" spans="1:22" ht="39" customHeight="1" x14ac:dyDescent="0.3">
      <c r="A10" s="31" cm="1">
        <f t="array" ref="A10">IFERROR(INDEX(DEMANDA!$A$13:$A$220, ROW()-5), "")</f>
        <v>0</v>
      </c>
      <c r="B10" s="31" cm="1">
        <f t="array" ref="B10">IFERROR(INDEX(DEMANDA!$B$13:$B$220, ROW()-5), "")</f>
        <v>0</v>
      </c>
      <c r="C10" s="41">
        <f>_xlfn.XLOOKUP($B10,DEMANDA!$B13:$B262,DEMANDA!$D13:$D262,0)</f>
        <v>0</v>
      </c>
      <c r="D10" s="41">
        <f>_xlfn.XLOOKUP($B10, QUEJAS!$B13:$B262, QUEJAS!$F13:$F262, 0)</f>
        <v>0</v>
      </c>
      <c r="E10" s="41">
        <f>_xlfn.XLOOKUP(B10, 'COSTO ADM PÚBLICA'!$B$10:$B$220, 'COSTO ADM PÚBLICA'!$G$10:$G$220, "")</f>
        <v>0</v>
      </c>
      <c r="F10" s="41">
        <f>_xlfn.XLOOKUP($B10,'TIEMPO RESPUESTA'!$B12:$B262,'TIEMPO RESPUESTA'!$D12:$D262,0)</f>
        <v>5</v>
      </c>
      <c r="G10" s="41">
        <f xml:space="preserve"> _xlfn.XLOOKUP($B10, CANAL!$B12:$B229, CANAL!$D12:$D229, 0)</f>
        <v>0</v>
      </c>
      <c r="H10" s="41">
        <f>_xlfn.XLOOKUP($B10, CORRUPCIÓN!$B12:$B262, CORRUPCIÓN!$D12:$D262, 0)</f>
        <v>0</v>
      </c>
      <c r="I10" s="41">
        <f>_xlfn.XLOOKUP($B10, DEVOLUCIONES!$B12:$B256, DEVOLUCIONES!$F12:$F256, 0)</f>
        <v>0</v>
      </c>
      <c r="J10" s="41">
        <f>_xlfn.XLOOKUP($B10, VINCULADOS!$B$9:$B$220, VINCULADOS!$D$9:$D$220, 0)</f>
        <v>0</v>
      </c>
      <c r="K10" s="85">
        <f t="shared" si="0"/>
        <v>5</v>
      </c>
      <c r="R10" s="26" t="s">
        <v>71</v>
      </c>
      <c r="S10" s="26">
        <v>0</v>
      </c>
      <c r="T10" s="26">
        <v>5</v>
      </c>
    </row>
    <row r="11" spans="1:22" ht="39" customHeight="1" x14ac:dyDescent="0.3">
      <c r="A11" s="31" cm="1">
        <f t="array" ref="A11">IFERROR(INDEX(DEMANDA!$A$13:$A$220, ROW()-5), "")</f>
        <v>0</v>
      </c>
      <c r="B11" s="31" cm="1">
        <f t="array" ref="B11">IFERROR(INDEX(DEMANDA!$B$13:$B$220, ROW()-5), "")</f>
        <v>0</v>
      </c>
      <c r="C11" s="41">
        <f>_xlfn.XLOOKUP($B11,DEMANDA!$B14:$B263,DEMANDA!$D14:$D263,0)</f>
        <v>0</v>
      </c>
      <c r="D11" s="41">
        <f>_xlfn.XLOOKUP($B11, QUEJAS!$B14:$B263, QUEJAS!$F14:$F263, 0)</f>
        <v>0</v>
      </c>
      <c r="E11" s="41">
        <f>_xlfn.XLOOKUP(B11, 'COSTO ADM PÚBLICA'!$B$10:$B$220, 'COSTO ADM PÚBLICA'!$G$10:$G$220, "")</f>
        <v>0</v>
      </c>
      <c r="F11" s="41">
        <f>_xlfn.XLOOKUP($B11,'TIEMPO RESPUESTA'!$B13:$B263,'TIEMPO RESPUESTA'!$D13:$D263,0)</f>
        <v>5</v>
      </c>
      <c r="G11" s="41">
        <f xml:space="preserve"> _xlfn.XLOOKUP($B11, CANAL!$B13:$B230, CANAL!$D13:$D230, 0)</f>
        <v>0</v>
      </c>
      <c r="H11" s="41">
        <f>_xlfn.XLOOKUP($B11, CORRUPCIÓN!$B13:$B263, CORRUPCIÓN!$D13:$D263, 0)</f>
        <v>0</v>
      </c>
      <c r="I11" s="41">
        <f>_xlfn.XLOOKUP($B11, DEVOLUCIONES!$B13:$B257, DEVOLUCIONES!$F13:$F257, 0)</f>
        <v>0</v>
      </c>
      <c r="J11" s="41">
        <f>_xlfn.XLOOKUP($B11, VINCULADOS!$B$9:$B$220, VINCULADOS!$D$9:$D$220, 0)</f>
        <v>0</v>
      </c>
      <c r="K11" s="85">
        <f t="shared" si="0"/>
        <v>5</v>
      </c>
      <c r="R11" s="26" t="s">
        <v>72</v>
      </c>
      <c r="S11" s="26">
        <v>0</v>
      </c>
      <c r="T11" s="26">
        <v>5</v>
      </c>
    </row>
    <row r="12" spans="1:22" ht="39" customHeight="1" x14ac:dyDescent="0.3">
      <c r="A12" s="31" cm="1">
        <f t="array" ref="A12">IFERROR(INDEX(DEMANDA!$A$13:$A$220, ROW()-5), "")</f>
        <v>0</v>
      </c>
      <c r="B12" s="31" cm="1">
        <f t="array" ref="B12">IFERROR(INDEX(DEMANDA!$B$13:$B$220, ROW()-5), "")</f>
        <v>0</v>
      </c>
      <c r="C12" s="41">
        <f>_xlfn.XLOOKUP($B12,DEMANDA!$B15:$B264,DEMANDA!$D15:$D264,0)</f>
        <v>0</v>
      </c>
      <c r="D12" s="41">
        <f>_xlfn.XLOOKUP($B12, QUEJAS!$B15:$B264, QUEJAS!$F15:$F264, 0)</f>
        <v>0</v>
      </c>
      <c r="E12" s="41">
        <f>_xlfn.XLOOKUP(B12, 'COSTO ADM PÚBLICA'!$B$10:$B$220, 'COSTO ADM PÚBLICA'!$G$10:$G$220, "")</f>
        <v>0</v>
      </c>
      <c r="F12" s="41">
        <f>_xlfn.XLOOKUP($B12,'TIEMPO RESPUESTA'!$B14:$B264,'TIEMPO RESPUESTA'!$D14:$D264,0)</f>
        <v>5</v>
      </c>
      <c r="G12" s="41">
        <f xml:space="preserve"> _xlfn.XLOOKUP($B12, CANAL!$B14:$B231, CANAL!$D14:$D231, 0)</f>
        <v>0</v>
      </c>
      <c r="H12" s="41">
        <f>_xlfn.XLOOKUP($B12, CORRUPCIÓN!$B14:$B264, CORRUPCIÓN!$D14:$D264, 0)</f>
        <v>0</v>
      </c>
      <c r="I12" s="41">
        <f>_xlfn.XLOOKUP($B12, DEVOLUCIONES!$B14:$B258, DEVOLUCIONES!$F14:$F258, 0)</f>
        <v>0</v>
      </c>
      <c r="J12" s="41">
        <f>_xlfn.XLOOKUP($B12, VINCULADOS!$B$9:$B$220, VINCULADOS!$D$9:$D$220, 0)</f>
        <v>0</v>
      </c>
      <c r="K12" s="85">
        <f t="shared" si="0"/>
        <v>5</v>
      </c>
      <c r="R12" s="26" t="s">
        <v>73</v>
      </c>
      <c r="S12" s="26">
        <v>0</v>
      </c>
      <c r="T12" s="26">
        <v>10</v>
      </c>
    </row>
    <row r="13" spans="1:22" ht="39" customHeight="1" x14ac:dyDescent="0.3">
      <c r="A13" s="31" cm="1">
        <f t="array" ref="A13">IFERROR(INDEX(DEMANDA!$A$13:$A$220, ROW()-5), "")</f>
        <v>0</v>
      </c>
      <c r="B13" s="31" cm="1">
        <f t="array" ref="B13">IFERROR(INDEX(DEMANDA!$B$13:$B$220, ROW()-5), "")</f>
        <v>0</v>
      </c>
      <c r="C13" s="41">
        <f>_xlfn.XLOOKUP($B13,DEMANDA!$B16:$B265,DEMANDA!$D16:$D265,0)</f>
        <v>0</v>
      </c>
      <c r="D13" s="41">
        <f>_xlfn.XLOOKUP($B13, QUEJAS!$B16:$B265, QUEJAS!$F16:$F265, 0)</f>
        <v>0</v>
      </c>
      <c r="E13" s="41">
        <f>_xlfn.XLOOKUP(B13, 'COSTO ADM PÚBLICA'!$B$10:$B$220, 'COSTO ADM PÚBLICA'!$G$10:$G$220, "")</f>
        <v>0</v>
      </c>
      <c r="F13" s="41">
        <f>_xlfn.XLOOKUP($B13,'TIEMPO RESPUESTA'!$B15:$B265,'TIEMPO RESPUESTA'!$D15:$D265,0)</f>
        <v>5</v>
      </c>
      <c r="G13" s="41">
        <f xml:space="preserve"> _xlfn.XLOOKUP($B13, CANAL!$B15:$B232, CANAL!$D15:$D232, 0)</f>
        <v>0</v>
      </c>
      <c r="H13" s="41">
        <f>_xlfn.XLOOKUP($B13, CORRUPCIÓN!$B15:$B265, CORRUPCIÓN!$D15:$D265, 0)</f>
        <v>0</v>
      </c>
      <c r="I13" s="41">
        <f>_xlfn.XLOOKUP($B13, DEVOLUCIONES!$B15:$B259, DEVOLUCIONES!$F15:$F259, 0)</f>
        <v>0</v>
      </c>
      <c r="J13" s="41">
        <f>_xlfn.XLOOKUP($B13, VINCULADOS!$B$9:$B$220, VINCULADOS!$D$9:$D$220, 0)</f>
        <v>0</v>
      </c>
      <c r="K13" s="85">
        <f t="shared" si="0"/>
        <v>5</v>
      </c>
    </row>
    <row r="14" spans="1:22" ht="39" customHeight="1" x14ac:dyDescent="0.3">
      <c r="A14" s="31" cm="1">
        <f t="array" ref="A14">IFERROR(INDEX(DEMANDA!$A$13:$A$220, ROW()-5), "")</f>
        <v>0</v>
      </c>
      <c r="B14" s="31" cm="1">
        <f t="array" ref="B14">IFERROR(INDEX(DEMANDA!$B$13:$B$220, ROW()-5), "")</f>
        <v>0</v>
      </c>
      <c r="C14" s="41">
        <f>_xlfn.XLOOKUP($B14,DEMANDA!$B17:$B266,DEMANDA!$D17:$D266,0)</f>
        <v>0</v>
      </c>
      <c r="D14" s="41">
        <f>_xlfn.XLOOKUP($B14, QUEJAS!$B17:$B266, QUEJAS!$F17:$F266, 0)</f>
        <v>0</v>
      </c>
      <c r="E14" s="41">
        <f>_xlfn.XLOOKUP(B14, 'COSTO ADM PÚBLICA'!$B$10:$B$220, 'COSTO ADM PÚBLICA'!$G$10:$G$220, "")</f>
        <v>0</v>
      </c>
      <c r="F14" s="41">
        <f>_xlfn.XLOOKUP($B14,'TIEMPO RESPUESTA'!$B16:$B266,'TIEMPO RESPUESTA'!$D16:$D266,0)</f>
        <v>5</v>
      </c>
      <c r="G14" s="41">
        <f xml:space="preserve"> _xlfn.XLOOKUP($B14, CANAL!$B16:$B233, CANAL!$D16:$D233, 0)</f>
        <v>0</v>
      </c>
      <c r="H14" s="41">
        <f>_xlfn.XLOOKUP($B14, CORRUPCIÓN!$B16:$B266, CORRUPCIÓN!$D16:$D266, 0)</f>
        <v>0</v>
      </c>
      <c r="I14" s="41">
        <f>_xlfn.XLOOKUP($B14, DEVOLUCIONES!$B16:$B260, DEVOLUCIONES!$F16:$F260, 0)</f>
        <v>0</v>
      </c>
      <c r="J14" s="41">
        <f>_xlfn.XLOOKUP($B14, VINCULADOS!$B$9:$B$220, VINCULADOS!$D$9:$D$220, 0)</f>
        <v>0</v>
      </c>
      <c r="K14" s="85">
        <f t="shared" si="0"/>
        <v>5</v>
      </c>
    </row>
    <row r="15" spans="1:22" ht="39" customHeight="1" x14ac:dyDescent="0.3">
      <c r="A15" s="31" cm="1">
        <f t="array" ref="A15">IFERROR(INDEX(DEMANDA!$A$13:$A$220, ROW()-5), "")</f>
        <v>0</v>
      </c>
      <c r="B15" s="31" cm="1">
        <f t="array" ref="B15">IFERROR(INDEX(DEMANDA!$B$13:$B$220, ROW()-5), "")</f>
        <v>0</v>
      </c>
      <c r="C15" s="41">
        <f>_xlfn.XLOOKUP($B15,DEMANDA!$B18:$B267,DEMANDA!$D18:$D267,0)</f>
        <v>0</v>
      </c>
      <c r="D15" s="41">
        <f>_xlfn.XLOOKUP($B15, QUEJAS!$B18:$B267, QUEJAS!$F18:$F267, 0)</f>
        <v>0</v>
      </c>
      <c r="E15" s="41">
        <f>_xlfn.XLOOKUP(B15, 'COSTO ADM PÚBLICA'!$B$10:$B$220, 'COSTO ADM PÚBLICA'!$G$10:$G$220, "")</f>
        <v>0</v>
      </c>
      <c r="F15" s="41">
        <f>_xlfn.XLOOKUP($B15,'TIEMPO RESPUESTA'!$B17:$B267,'TIEMPO RESPUESTA'!$D17:$D267,0)</f>
        <v>5</v>
      </c>
      <c r="G15" s="41">
        <f xml:space="preserve"> _xlfn.XLOOKUP($B15, CANAL!$B17:$B234, CANAL!$D17:$D234, 0)</f>
        <v>0</v>
      </c>
      <c r="H15" s="41">
        <f>_xlfn.XLOOKUP($B15, CORRUPCIÓN!$B17:$B267, CORRUPCIÓN!$D17:$D267, 0)</f>
        <v>0</v>
      </c>
      <c r="I15" s="41">
        <f>_xlfn.XLOOKUP($B15, DEVOLUCIONES!$B17:$B261, DEVOLUCIONES!$F17:$F261, 0)</f>
        <v>0</v>
      </c>
      <c r="J15" s="41">
        <f>_xlfn.XLOOKUP($B15, VINCULADOS!$B$9:$B$220, VINCULADOS!$D$9:$D$220, 0)</f>
        <v>0</v>
      </c>
      <c r="K15" s="85">
        <f t="shared" si="0"/>
        <v>5</v>
      </c>
    </row>
    <row r="16" spans="1:22" ht="39" customHeight="1" x14ac:dyDescent="0.3">
      <c r="A16" s="31" cm="1">
        <f t="array" ref="A16">IFERROR(INDEX(DEMANDA!$A$13:$A$220, ROW()-5), "")</f>
        <v>0</v>
      </c>
      <c r="B16" s="31" cm="1">
        <f t="array" ref="B16">IFERROR(INDEX(DEMANDA!$B$13:$B$220, ROW()-5), "")</f>
        <v>0</v>
      </c>
      <c r="C16" s="41">
        <f>_xlfn.XLOOKUP($B16,DEMANDA!$B19:$B268,DEMANDA!$D19:$D268,0)</f>
        <v>0</v>
      </c>
      <c r="D16" s="41">
        <f>_xlfn.XLOOKUP($B16, QUEJAS!$B19:$B268, QUEJAS!$F19:$F268, 0)</f>
        <v>0</v>
      </c>
      <c r="E16" s="41">
        <f>_xlfn.XLOOKUP(B16, 'COSTO ADM PÚBLICA'!$B$10:$B$220, 'COSTO ADM PÚBLICA'!$G$10:$G$220, "")</f>
        <v>0</v>
      </c>
      <c r="F16" s="41">
        <f>_xlfn.XLOOKUP($B16,'TIEMPO RESPUESTA'!$B18:$B268,'TIEMPO RESPUESTA'!$D18:$D268,0)</f>
        <v>5</v>
      </c>
      <c r="G16" s="41">
        <f xml:space="preserve"> _xlfn.XLOOKUP($B16, CANAL!$B18:$B235, CANAL!$D18:$D235, 0)</f>
        <v>0</v>
      </c>
      <c r="H16" s="41">
        <f>_xlfn.XLOOKUP($B16, CORRUPCIÓN!$B18:$B268, CORRUPCIÓN!$D18:$D268, 0)</f>
        <v>0</v>
      </c>
      <c r="I16" s="41">
        <f>_xlfn.XLOOKUP($B16, DEVOLUCIONES!$B18:$B262, DEVOLUCIONES!$F18:$F262, 0)</f>
        <v>0</v>
      </c>
      <c r="J16" s="41">
        <f>_xlfn.XLOOKUP($B16, VINCULADOS!$B$9:$B$220, VINCULADOS!$D$9:$D$220, 0)</f>
        <v>0</v>
      </c>
      <c r="K16" s="85">
        <f t="shared" si="0"/>
        <v>5</v>
      </c>
    </row>
    <row r="17" spans="1:20" ht="39" customHeight="1" x14ac:dyDescent="0.3">
      <c r="A17" s="31" cm="1">
        <f t="array" ref="A17">IFERROR(INDEX(DEMANDA!$A$13:$A$220, ROW()-5), "")</f>
        <v>0</v>
      </c>
      <c r="B17" s="31" cm="1">
        <f t="array" ref="B17">IFERROR(INDEX(DEMANDA!$B$13:$B$220, ROW()-5), "")</f>
        <v>0</v>
      </c>
      <c r="C17" s="41">
        <f>_xlfn.XLOOKUP($B17,DEMANDA!$B20:$B269,DEMANDA!$D20:$D269,0)</f>
        <v>0</v>
      </c>
      <c r="D17" s="41">
        <f>_xlfn.XLOOKUP($B17, QUEJAS!$B20:$B269, QUEJAS!$F20:$F269, 0)</f>
        <v>0</v>
      </c>
      <c r="E17" s="41">
        <f>_xlfn.XLOOKUP(B17, 'COSTO ADM PÚBLICA'!$B$10:$B$220, 'COSTO ADM PÚBLICA'!$G$10:$G$220, "")</f>
        <v>0</v>
      </c>
      <c r="F17" s="41">
        <f>_xlfn.XLOOKUP($B17,'TIEMPO RESPUESTA'!$B19:$B269,'TIEMPO RESPUESTA'!$D19:$D269,0)</f>
        <v>5</v>
      </c>
      <c r="G17" s="41">
        <f xml:space="preserve"> _xlfn.XLOOKUP($B17, CANAL!$B19:$B236, CANAL!$D19:$D236, 0)</f>
        <v>0</v>
      </c>
      <c r="H17" s="41">
        <f>_xlfn.XLOOKUP($B17, CORRUPCIÓN!$B19:$B269, CORRUPCIÓN!$D19:$D269, 0)</f>
        <v>0</v>
      </c>
      <c r="I17" s="41">
        <f>_xlfn.XLOOKUP($B17, DEVOLUCIONES!$B19:$B263, DEVOLUCIONES!$F19:$F263, 0)</f>
        <v>0</v>
      </c>
      <c r="J17" s="41">
        <f>_xlfn.XLOOKUP($B17, VINCULADOS!$B$9:$B$220, VINCULADOS!$D$9:$D$220, 0)</f>
        <v>0</v>
      </c>
      <c r="K17" s="85">
        <f t="shared" si="0"/>
        <v>5</v>
      </c>
    </row>
    <row r="18" spans="1:20" ht="39" customHeight="1" x14ac:dyDescent="0.3">
      <c r="A18" s="31" cm="1">
        <f t="array" ref="A18">IFERROR(INDEX(DEMANDA!$A$13:$A$220, ROW()-5), "")</f>
        <v>0</v>
      </c>
      <c r="B18" s="31" cm="1">
        <f t="array" ref="B18">IFERROR(INDEX(DEMANDA!$B$13:$B$220, ROW()-5), "")</f>
        <v>0</v>
      </c>
      <c r="C18" s="41">
        <f>_xlfn.XLOOKUP($B18,DEMANDA!$B21:$B270,DEMANDA!$D21:$D270,0)</f>
        <v>0</v>
      </c>
      <c r="D18" s="41">
        <f>_xlfn.XLOOKUP($B18, QUEJAS!$B21:$B270, QUEJAS!$F21:$F270, 0)</f>
        <v>0</v>
      </c>
      <c r="E18" s="41">
        <f>_xlfn.XLOOKUP(B18, 'COSTO ADM PÚBLICA'!$B$10:$B$220, 'COSTO ADM PÚBLICA'!$G$10:$G$220, "")</f>
        <v>0</v>
      </c>
      <c r="F18" s="41">
        <f>_xlfn.XLOOKUP($B18,'TIEMPO RESPUESTA'!$B20:$B270,'TIEMPO RESPUESTA'!$D20:$D270,0)</f>
        <v>5</v>
      </c>
      <c r="G18" s="41">
        <f xml:space="preserve"> _xlfn.XLOOKUP($B18, CANAL!$B20:$B237, CANAL!$D20:$D237, 0)</f>
        <v>0</v>
      </c>
      <c r="H18" s="41">
        <f>_xlfn.XLOOKUP($B18, CORRUPCIÓN!$B20:$B270, CORRUPCIÓN!$D20:$D270, 0)</f>
        <v>0</v>
      </c>
      <c r="I18" s="41">
        <f>_xlfn.XLOOKUP($B18, DEVOLUCIONES!$B20:$B264, DEVOLUCIONES!$F20:$F264, 0)</f>
        <v>0</v>
      </c>
      <c r="J18" s="41">
        <f>_xlfn.XLOOKUP($B18, VINCULADOS!$B$9:$B$220, VINCULADOS!$D$9:$D$220, 0)</f>
        <v>0</v>
      </c>
      <c r="K18" s="85">
        <f t="shared" si="0"/>
        <v>5</v>
      </c>
      <c r="S18" s="26" t="s">
        <v>54</v>
      </c>
      <c r="T18" s="26" t="s">
        <v>44</v>
      </c>
    </row>
    <row r="19" spans="1:20" ht="39" customHeight="1" x14ac:dyDescent="0.3">
      <c r="A19" s="31" cm="1">
        <f t="array" ref="A19">IFERROR(INDEX(DEMANDA!$A$13:$A$220, ROW()-5), "")</f>
        <v>0</v>
      </c>
      <c r="B19" s="31" cm="1">
        <f t="array" ref="B19">IFERROR(INDEX(DEMANDA!$B$13:$B$220, ROW()-5), "")</f>
        <v>0</v>
      </c>
      <c r="C19" s="41">
        <f>_xlfn.XLOOKUP($B19,DEMANDA!$B22:$B271,DEMANDA!$D22:$D271,0)</f>
        <v>0</v>
      </c>
      <c r="D19" s="41">
        <f>_xlfn.XLOOKUP($B19, QUEJAS!$B22:$B271, QUEJAS!$F22:$F271, 0)</f>
        <v>0</v>
      </c>
      <c r="E19" s="41">
        <f>_xlfn.XLOOKUP(B19, 'COSTO ADM PÚBLICA'!$B$10:$B$220, 'COSTO ADM PÚBLICA'!$G$10:$G$220, "")</f>
        <v>0</v>
      </c>
      <c r="F19" s="41">
        <f>_xlfn.XLOOKUP($B19,'TIEMPO RESPUESTA'!$B21:$B271,'TIEMPO RESPUESTA'!$D21:$D271,0)</f>
        <v>5</v>
      </c>
      <c r="G19" s="41">
        <f xml:space="preserve"> _xlfn.XLOOKUP($B19, CANAL!$B21:$B238, CANAL!$D21:$D238, 0)</f>
        <v>0</v>
      </c>
      <c r="H19" s="41">
        <f>_xlfn.XLOOKUP($B19, CORRUPCIÓN!$B21:$B271, CORRUPCIÓN!$D21:$D271, 0)</f>
        <v>0</v>
      </c>
      <c r="I19" s="41">
        <f>_xlfn.XLOOKUP($B19, DEVOLUCIONES!$B21:$B265, DEVOLUCIONES!$F21:$F265, 0)</f>
        <v>0</v>
      </c>
      <c r="J19" s="41">
        <f>_xlfn.XLOOKUP($B19, VINCULADOS!$B$9:$B$220, VINCULADOS!$D$9:$D$220, 0)</f>
        <v>0</v>
      </c>
      <c r="K19" s="85">
        <f t="shared" si="0"/>
        <v>5</v>
      </c>
    </row>
    <row r="20" spans="1:20" ht="39" customHeight="1" x14ac:dyDescent="0.3">
      <c r="A20" s="31" cm="1">
        <f t="array" ref="A20">IFERROR(INDEX(DEMANDA!$A$13:$A$220, ROW()-5), "")</f>
        <v>0</v>
      </c>
      <c r="B20" s="31" cm="1">
        <f t="array" ref="B20">IFERROR(INDEX(DEMANDA!$B$13:$B$220, ROW()-5), "")</f>
        <v>0</v>
      </c>
      <c r="C20" s="41">
        <f>_xlfn.XLOOKUP($B20,DEMANDA!$B23:$B272,DEMANDA!$D23:$D272,0)</f>
        <v>0</v>
      </c>
      <c r="D20" s="41">
        <f>_xlfn.XLOOKUP($B20, QUEJAS!$B23:$B272, QUEJAS!$F23:$F272, 0)</f>
        <v>0</v>
      </c>
      <c r="E20" s="41">
        <f>_xlfn.XLOOKUP(B20, 'COSTO ADM PÚBLICA'!$B$10:$B$220, 'COSTO ADM PÚBLICA'!$G$10:$G$220, "")</f>
        <v>0</v>
      </c>
      <c r="F20" s="41">
        <f>_xlfn.XLOOKUP($B20,'TIEMPO RESPUESTA'!$B22:$B272,'TIEMPO RESPUESTA'!$D22:$D272,0)</f>
        <v>5</v>
      </c>
      <c r="G20" s="41">
        <f xml:space="preserve"> _xlfn.XLOOKUP($B20, CANAL!$B22:$B239, CANAL!$D22:$D239, 0)</f>
        <v>0</v>
      </c>
      <c r="H20" s="41">
        <f>_xlfn.XLOOKUP($B20, CORRUPCIÓN!$B22:$B272, CORRUPCIÓN!$D22:$D272, 0)</f>
        <v>0</v>
      </c>
      <c r="I20" s="41">
        <f>_xlfn.XLOOKUP($B20, DEVOLUCIONES!$B22:$B266, DEVOLUCIONES!$F22:$F266, 0)</f>
        <v>0</v>
      </c>
      <c r="J20" s="41">
        <f>_xlfn.XLOOKUP($B20, VINCULADOS!$B$9:$B$220, VINCULADOS!$D$9:$D$220, 0)</f>
        <v>0</v>
      </c>
      <c r="K20" s="85">
        <f t="shared" si="0"/>
        <v>5</v>
      </c>
    </row>
    <row r="21" spans="1:20" ht="39" customHeight="1" x14ac:dyDescent="0.3">
      <c r="A21" s="31" cm="1">
        <f t="array" ref="A21">IFERROR(INDEX(DEMANDA!$A$13:$A$220, ROW()-5), "")</f>
        <v>0</v>
      </c>
      <c r="B21" s="31" cm="1">
        <f t="array" ref="B21">IFERROR(INDEX(DEMANDA!$B$13:$B$220, ROW()-5), "")</f>
        <v>0</v>
      </c>
      <c r="C21" s="41">
        <f>_xlfn.XLOOKUP($B21,DEMANDA!$B24:$B273,DEMANDA!$D24:$D273,0)</f>
        <v>0</v>
      </c>
      <c r="D21" s="41">
        <f>_xlfn.XLOOKUP($B21, QUEJAS!$B24:$B273, QUEJAS!$F24:$F273, 0)</f>
        <v>0</v>
      </c>
      <c r="E21" s="41">
        <f>_xlfn.XLOOKUP(B21, 'COSTO ADM PÚBLICA'!$B$10:$B$220, 'COSTO ADM PÚBLICA'!$G$10:$G$220, "")</f>
        <v>0</v>
      </c>
      <c r="F21" s="41">
        <f>_xlfn.XLOOKUP($B21,'TIEMPO RESPUESTA'!$B23:$B273,'TIEMPO RESPUESTA'!$D23:$D273,0)</f>
        <v>5</v>
      </c>
      <c r="G21" s="41">
        <f xml:space="preserve"> _xlfn.XLOOKUP($B21, CANAL!$B23:$B240, CANAL!$D23:$D240, 0)</f>
        <v>0</v>
      </c>
      <c r="H21" s="41">
        <f>_xlfn.XLOOKUP($B21, CORRUPCIÓN!$B23:$B273, CORRUPCIÓN!$D23:$D273, 0)</f>
        <v>0</v>
      </c>
      <c r="I21" s="41">
        <f>_xlfn.XLOOKUP($B21, DEVOLUCIONES!$B23:$B267, DEVOLUCIONES!$F23:$F267, 0)</f>
        <v>0</v>
      </c>
      <c r="J21" s="41">
        <f>_xlfn.XLOOKUP($B21, VINCULADOS!$B$9:$B$220, VINCULADOS!$D$9:$D$220, 0)</f>
        <v>0</v>
      </c>
      <c r="K21" s="85">
        <f t="shared" si="0"/>
        <v>5</v>
      </c>
    </row>
    <row r="22" spans="1:20" ht="39" customHeight="1" x14ac:dyDescent="0.3">
      <c r="A22" s="31" cm="1">
        <f t="array" ref="A22">IFERROR(INDEX(DEMANDA!$A$13:$A$220, ROW()-5), "")</f>
        <v>0</v>
      </c>
      <c r="B22" s="31" cm="1">
        <f t="array" ref="B22">IFERROR(INDEX(DEMANDA!$B$13:$B$220, ROW()-5), "")</f>
        <v>0</v>
      </c>
      <c r="C22" s="41">
        <f>_xlfn.XLOOKUP($B22,DEMANDA!$B25:$B274,DEMANDA!$D25:$D274,0)</f>
        <v>0</v>
      </c>
      <c r="D22" s="41">
        <f>_xlfn.XLOOKUP($B22, QUEJAS!$B25:$B274, QUEJAS!$F25:$F274, 0)</f>
        <v>0</v>
      </c>
      <c r="E22" s="41">
        <f>_xlfn.XLOOKUP(B22, 'COSTO ADM PÚBLICA'!$B$10:$B$220, 'COSTO ADM PÚBLICA'!$G$10:$G$220, "")</f>
        <v>0</v>
      </c>
      <c r="F22" s="41">
        <f>_xlfn.XLOOKUP($B22,'TIEMPO RESPUESTA'!$B24:$B274,'TIEMPO RESPUESTA'!$D24:$D274,0)</f>
        <v>5</v>
      </c>
      <c r="G22" s="41">
        <f xml:space="preserve"> _xlfn.XLOOKUP($B22, CANAL!$B24:$B241, CANAL!$D24:$D241, 0)</f>
        <v>0</v>
      </c>
      <c r="H22" s="41">
        <f>_xlfn.XLOOKUP($B22, CORRUPCIÓN!$B24:$B274, CORRUPCIÓN!$D24:$D274, 0)</f>
        <v>0</v>
      </c>
      <c r="I22" s="41">
        <f>_xlfn.XLOOKUP($B22, DEVOLUCIONES!$B24:$B268, DEVOLUCIONES!$F24:$F268, 0)</f>
        <v>0</v>
      </c>
      <c r="J22" s="41">
        <f>_xlfn.XLOOKUP($B22, VINCULADOS!$B$9:$B$220, VINCULADOS!$D$9:$D$220, 0)</f>
        <v>0</v>
      </c>
      <c r="K22" s="85">
        <f t="shared" si="0"/>
        <v>5</v>
      </c>
    </row>
    <row r="23" spans="1:20" ht="39" customHeight="1" x14ac:dyDescent="0.3">
      <c r="A23" s="31" cm="1">
        <f t="array" ref="A23">IFERROR(INDEX(DEMANDA!$A$13:$A$220, ROW()-5), "")</f>
        <v>0</v>
      </c>
      <c r="B23" s="31" cm="1">
        <f t="array" ref="B23">IFERROR(INDEX(DEMANDA!$B$13:$B$220, ROW()-5), "")</f>
        <v>0</v>
      </c>
      <c r="C23" s="41">
        <f>_xlfn.XLOOKUP($B23,DEMANDA!$B26:$B275,DEMANDA!$D26:$D275,0)</f>
        <v>0</v>
      </c>
      <c r="D23" s="41">
        <f>_xlfn.XLOOKUP($B23, QUEJAS!$B26:$B275, QUEJAS!$F26:$F275, 0)</f>
        <v>0</v>
      </c>
      <c r="E23" s="41">
        <f>_xlfn.XLOOKUP(B23, 'COSTO ADM PÚBLICA'!$B$10:$B$220, 'COSTO ADM PÚBLICA'!$G$10:$G$220, "")</f>
        <v>0</v>
      </c>
      <c r="F23" s="41">
        <f>_xlfn.XLOOKUP($B23,'TIEMPO RESPUESTA'!$B25:$B275,'TIEMPO RESPUESTA'!$D25:$D275,0)</f>
        <v>5</v>
      </c>
      <c r="G23" s="41">
        <f xml:space="preserve"> _xlfn.XLOOKUP($B23, CANAL!$B25:$B242, CANAL!$D25:$D242, 0)</f>
        <v>0</v>
      </c>
      <c r="H23" s="41">
        <f>_xlfn.XLOOKUP($B23, CORRUPCIÓN!$B25:$B275, CORRUPCIÓN!$D25:$D275, 0)</f>
        <v>0</v>
      </c>
      <c r="I23" s="41">
        <f>_xlfn.XLOOKUP($B23, DEVOLUCIONES!$B25:$B269, DEVOLUCIONES!$F25:$F269, 0)</f>
        <v>0</v>
      </c>
      <c r="J23" s="41">
        <f>_xlfn.XLOOKUP($B23, VINCULADOS!$B$9:$B$220, VINCULADOS!$D$9:$D$220, 0)</f>
        <v>0</v>
      </c>
      <c r="K23" s="85">
        <f t="shared" si="0"/>
        <v>5</v>
      </c>
    </row>
    <row r="24" spans="1:20" ht="39" customHeight="1" x14ac:dyDescent="0.3">
      <c r="A24" s="31" cm="1">
        <f t="array" ref="A24">IFERROR(INDEX(DEMANDA!$A$13:$A$220, ROW()-5), "")</f>
        <v>0</v>
      </c>
      <c r="B24" s="31" cm="1">
        <f t="array" ref="B24">IFERROR(INDEX(DEMANDA!$B$13:$B$220, ROW()-5), "")</f>
        <v>0</v>
      </c>
      <c r="C24" s="41">
        <f>_xlfn.XLOOKUP($B24,DEMANDA!$B27:$B276,DEMANDA!$D27:$D276,0)</f>
        <v>0</v>
      </c>
      <c r="D24" s="41">
        <f>_xlfn.XLOOKUP($B24, QUEJAS!$B27:$B276, QUEJAS!$F27:$F276, 0)</f>
        <v>0</v>
      </c>
      <c r="E24" s="41">
        <f>_xlfn.XLOOKUP(B24, 'COSTO ADM PÚBLICA'!$B$10:$B$220, 'COSTO ADM PÚBLICA'!$G$10:$G$220, "")</f>
        <v>0</v>
      </c>
      <c r="F24" s="41">
        <f>_xlfn.XLOOKUP($B24,'TIEMPO RESPUESTA'!$B26:$B276,'TIEMPO RESPUESTA'!$D26:$D276,0)</f>
        <v>5</v>
      </c>
      <c r="G24" s="41">
        <f xml:space="preserve"> _xlfn.XLOOKUP($B24, CANAL!$B26:$B243, CANAL!$D26:$D243, 0)</f>
        <v>0</v>
      </c>
      <c r="H24" s="41">
        <f>_xlfn.XLOOKUP($B24, CORRUPCIÓN!$B26:$B276, CORRUPCIÓN!$D26:$D276, 0)</f>
        <v>0</v>
      </c>
      <c r="I24" s="41">
        <f>_xlfn.XLOOKUP($B24, DEVOLUCIONES!$B26:$B270, DEVOLUCIONES!$F26:$F270, 0)</f>
        <v>0</v>
      </c>
      <c r="J24" s="41">
        <f>_xlfn.XLOOKUP($B24, VINCULADOS!$B$9:$B$220, VINCULADOS!$D$9:$D$220, 0)</f>
        <v>0</v>
      </c>
      <c r="K24" s="85">
        <f t="shared" si="0"/>
        <v>5</v>
      </c>
    </row>
    <row r="25" spans="1:20" ht="39" customHeight="1" x14ac:dyDescent="0.3">
      <c r="A25" s="31" cm="1">
        <f t="array" ref="A25">IFERROR(INDEX(DEMANDA!$A$13:$A$220, ROW()-5), "")</f>
        <v>0</v>
      </c>
      <c r="B25" s="31" cm="1">
        <f t="array" ref="B25">IFERROR(INDEX(DEMANDA!$B$13:$B$220, ROW()-5), "")</f>
        <v>0</v>
      </c>
      <c r="C25" s="41">
        <f>_xlfn.XLOOKUP($B25,DEMANDA!$B28:$B277,DEMANDA!$D28:$D277,0)</f>
        <v>0</v>
      </c>
      <c r="D25" s="41">
        <f>_xlfn.XLOOKUP($B25, QUEJAS!$B28:$B277, QUEJAS!$F28:$F277, 0)</f>
        <v>0</v>
      </c>
      <c r="E25" s="41">
        <f>_xlfn.XLOOKUP(B25, 'COSTO ADM PÚBLICA'!$B$10:$B$220, 'COSTO ADM PÚBLICA'!$G$10:$G$220, "")</f>
        <v>0</v>
      </c>
      <c r="F25" s="41">
        <f>_xlfn.XLOOKUP($B25,'TIEMPO RESPUESTA'!$B27:$B277,'TIEMPO RESPUESTA'!$D27:$D277,0)</f>
        <v>5</v>
      </c>
      <c r="G25" s="41">
        <f xml:space="preserve"> _xlfn.XLOOKUP($B25, CANAL!$B27:$B244, CANAL!$D27:$D244, 0)</f>
        <v>0</v>
      </c>
      <c r="H25" s="41">
        <f>_xlfn.XLOOKUP($B25, CORRUPCIÓN!$B27:$B277, CORRUPCIÓN!$D27:$D277, 0)</f>
        <v>0</v>
      </c>
      <c r="I25" s="41">
        <f>_xlfn.XLOOKUP($B25, DEVOLUCIONES!$B27:$B271, DEVOLUCIONES!$F27:$F271, 0)</f>
        <v>0</v>
      </c>
      <c r="J25" s="41">
        <f>_xlfn.XLOOKUP($B25, VINCULADOS!$B$9:$B$220, VINCULADOS!$D$9:$D$220, 0)</f>
        <v>0</v>
      </c>
      <c r="K25" s="85">
        <f t="shared" si="0"/>
        <v>5</v>
      </c>
    </row>
    <row r="26" spans="1:20" ht="39" customHeight="1" x14ac:dyDescent="0.3">
      <c r="A26" s="31" cm="1">
        <f t="array" ref="A26">IFERROR(INDEX(DEMANDA!$A$13:$A$220, ROW()-5), "")</f>
        <v>0</v>
      </c>
      <c r="B26" s="31" cm="1">
        <f t="array" ref="B26">IFERROR(INDEX(DEMANDA!$B$13:$B$220, ROW()-5), "")</f>
        <v>0</v>
      </c>
      <c r="C26" s="41">
        <f>_xlfn.XLOOKUP($B26,DEMANDA!$B29:$B278,DEMANDA!$D29:$D278,0)</f>
        <v>0</v>
      </c>
      <c r="D26" s="41">
        <f>_xlfn.XLOOKUP($B26, QUEJAS!$B29:$B278, QUEJAS!$F29:$F278, 0)</f>
        <v>0</v>
      </c>
      <c r="E26" s="41">
        <f>_xlfn.XLOOKUP(B26, 'COSTO ADM PÚBLICA'!$B$10:$B$220, 'COSTO ADM PÚBLICA'!$G$10:$G$220, "")</f>
        <v>0</v>
      </c>
      <c r="F26" s="41">
        <f>_xlfn.XLOOKUP($B26,'TIEMPO RESPUESTA'!$B28:$B278,'TIEMPO RESPUESTA'!$D28:$D278,0)</f>
        <v>5</v>
      </c>
      <c r="G26" s="41">
        <f xml:space="preserve"> _xlfn.XLOOKUP($B26, CANAL!$B28:$B245, CANAL!$D28:$D245, 0)</f>
        <v>0</v>
      </c>
      <c r="H26" s="41">
        <f>_xlfn.XLOOKUP($B26, CORRUPCIÓN!$B28:$B278, CORRUPCIÓN!$D28:$D278, 0)</f>
        <v>0</v>
      </c>
      <c r="I26" s="41">
        <f>_xlfn.XLOOKUP($B26, DEVOLUCIONES!$B28:$B272, DEVOLUCIONES!$F28:$F272, 0)</f>
        <v>0</v>
      </c>
      <c r="J26" s="41">
        <f>_xlfn.XLOOKUP($B26, VINCULADOS!$B$9:$B$220, VINCULADOS!$D$9:$D$220, 0)</f>
        <v>0</v>
      </c>
      <c r="K26" s="85">
        <f t="shared" si="0"/>
        <v>5</v>
      </c>
    </row>
    <row r="27" spans="1:20" ht="39" customHeight="1" x14ac:dyDescent="0.3">
      <c r="A27" s="31" cm="1">
        <f t="array" ref="A27">IFERROR(INDEX(DEMANDA!$A$13:$A$220, ROW()-5), "")</f>
        <v>0</v>
      </c>
      <c r="B27" s="31" cm="1">
        <f t="array" ref="B27">IFERROR(INDEX(DEMANDA!$B$13:$B$220, ROW()-5), "")</f>
        <v>0</v>
      </c>
      <c r="C27" s="41">
        <f>_xlfn.XLOOKUP($B27,DEMANDA!$B30:$B279,DEMANDA!$D30:$D279,0)</f>
        <v>0</v>
      </c>
      <c r="D27" s="41">
        <f>_xlfn.XLOOKUP($B27, QUEJAS!$B30:$B279, QUEJAS!$F30:$F279, 0)</f>
        <v>0</v>
      </c>
      <c r="E27" s="41">
        <f>_xlfn.XLOOKUP(B27, 'COSTO ADM PÚBLICA'!$B$10:$B$220, 'COSTO ADM PÚBLICA'!$G$10:$G$220, "")</f>
        <v>0</v>
      </c>
      <c r="F27" s="41">
        <f>_xlfn.XLOOKUP($B27,'TIEMPO RESPUESTA'!$B29:$B279,'TIEMPO RESPUESTA'!$D29:$D279,0)</f>
        <v>5</v>
      </c>
      <c r="G27" s="41">
        <f xml:space="preserve"> _xlfn.XLOOKUP($B27, CANAL!$B29:$B246, CANAL!$D29:$D246, 0)</f>
        <v>0</v>
      </c>
      <c r="H27" s="41">
        <f>_xlfn.XLOOKUP($B27, CORRUPCIÓN!$B29:$B279, CORRUPCIÓN!$D29:$D279, 0)</f>
        <v>0</v>
      </c>
      <c r="I27" s="41">
        <f>_xlfn.XLOOKUP($B27, DEVOLUCIONES!$B29:$B273, DEVOLUCIONES!$F29:$F273, 0)</f>
        <v>0</v>
      </c>
      <c r="J27" s="41">
        <f>_xlfn.XLOOKUP($B27, VINCULADOS!$B$9:$B$220, VINCULADOS!$D$9:$D$220, 0)</f>
        <v>0</v>
      </c>
      <c r="K27" s="85">
        <f t="shared" si="0"/>
        <v>5</v>
      </c>
    </row>
    <row r="28" spans="1:20" ht="39" customHeight="1" x14ac:dyDescent="0.3">
      <c r="A28" s="31" cm="1">
        <f t="array" ref="A28">IFERROR(INDEX(DEMANDA!$A$13:$A$220, ROW()-5), "")</f>
        <v>0</v>
      </c>
      <c r="B28" s="31" cm="1">
        <f t="array" ref="B28">IFERROR(INDEX(DEMANDA!$B$13:$B$220, ROW()-5), "")</f>
        <v>0</v>
      </c>
      <c r="C28" s="41">
        <f>_xlfn.XLOOKUP($B28,DEMANDA!$B31:$B280,DEMANDA!$D31:$D280,0)</f>
        <v>0</v>
      </c>
      <c r="D28" s="41">
        <f>_xlfn.XLOOKUP($B28, QUEJAS!$B31:$B280, QUEJAS!$F31:$F280, 0)</f>
        <v>0</v>
      </c>
      <c r="E28" s="41">
        <f>_xlfn.XLOOKUP(B28, 'COSTO ADM PÚBLICA'!$B$10:$B$220, 'COSTO ADM PÚBLICA'!$G$10:$G$220, "")</f>
        <v>0</v>
      </c>
      <c r="F28" s="41">
        <f>_xlfn.XLOOKUP($B28,'TIEMPO RESPUESTA'!$B30:$B280,'TIEMPO RESPUESTA'!$D30:$D280,0)</f>
        <v>5</v>
      </c>
      <c r="G28" s="41">
        <f xml:space="preserve"> _xlfn.XLOOKUP($B28, CANAL!$B30:$B247, CANAL!$D30:$D247, 0)</f>
        <v>0</v>
      </c>
      <c r="H28" s="41">
        <f>_xlfn.XLOOKUP($B28, CORRUPCIÓN!$B30:$B280, CORRUPCIÓN!$D30:$D280, 0)</f>
        <v>0</v>
      </c>
      <c r="I28" s="41">
        <f>_xlfn.XLOOKUP($B28, DEVOLUCIONES!$B30:$B274, DEVOLUCIONES!$F30:$F274, 0)</f>
        <v>0</v>
      </c>
      <c r="J28" s="41">
        <f>_xlfn.XLOOKUP($B28, VINCULADOS!$B$9:$B$220, VINCULADOS!$D$9:$D$220, 0)</f>
        <v>0</v>
      </c>
      <c r="K28" s="85">
        <f t="shared" si="0"/>
        <v>5</v>
      </c>
    </row>
    <row r="29" spans="1:20" ht="39" customHeight="1" x14ac:dyDescent="0.3">
      <c r="A29" s="31" cm="1">
        <f t="array" ref="A29">IFERROR(INDEX(DEMANDA!$A$13:$A$220, ROW()-5), "")</f>
        <v>0</v>
      </c>
      <c r="B29" s="31" cm="1">
        <f t="array" ref="B29">IFERROR(INDEX(DEMANDA!$B$13:$B$220, ROW()-5), "")</f>
        <v>0</v>
      </c>
      <c r="C29" s="41">
        <f>_xlfn.XLOOKUP($B29,DEMANDA!$B32:$B281,DEMANDA!$D32:$D281,0)</f>
        <v>0</v>
      </c>
      <c r="D29" s="41">
        <f>_xlfn.XLOOKUP($B29, QUEJAS!$B32:$B281, QUEJAS!$F32:$F281, 0)</f>
        <v>0</v>
      </c>
      <c r="E29" s="41">
        <f>_xlfn.XLOOKUP(B29, 'COSTO ADM PÚBLICA'!$B$10:$B$220, 'COSTO ADM PÚBLICA'!$G$10:$G$220, "")</f>
        <v>0</v>
      </c>
      <c r="F29" s="41">
        <f>_xlfn.XLOOKUP($B29,'TIEMPO RESPUESTA'!$B31:$B281,'TIEMPO RESPUESTA'!$D31:$D281,0)</f>
        <v>5</v>
      </c>
      <c r="G29" s="41">
        <f xml:space="preserve"> _xlfn.XLOOKUP($B29, CANAL!$B31:$B248, CANAL!$D31:$D248, 0)</f>
        <v>0</v>
      </c>
      <c r="H29" s="41">
        <f>_xlfn.XLOOKUP($B29, CORRUPCIÓN!$B31:$B281, CORRUPCIÓN!$D31:$D281, 0)</f>
        <v>0</v>
      </c>
      <c r="I29" s="41">
        <f>_xlfn.XLOOKUP($B29, DEVOLUCIONES!$B31:$B275, DEVOLUCIONES!$F31:$F275, 0)</f>
        <v>0</v>
      </c>
      <c r="J29" s="41">
        <f>_xlfn.XLOOKUP($B29, VINCULADOS!$B$9:$B$220, VINCULADOS!$D$9:$D$220, 0)</f>
        <v>0</v>
      </c>
      <c r="K29" s="85">
        <f t="shared" si="0"/>
        <v>5</v>
      </c>
    </row>
    <row r="30" spans="1:20" ht="39" customHeight="1" x14ac:dyDescent="0.3">
      <c r="A30" s="31" cm="1">
        <f t="array" ref="A30">IFERROR(INDEX(DEMANDA!$A$13:$A$220, ROW()-5), "")</f>
        <v>0</v>
      </c>
      <c r="B30" s="31" cm="1">
        <f t="array" ref="B30">IFERROR(INDEX(DEMANDA!$B$13:$B$220, ROW()-5), "")</f>
        <v>0</v>
      </c>
      <c r="C30" s="41">
        <f>_xlfn.XLOOKUP($B30,DEMANDA!$B33:$B282,DEMANDA!$D33:$D282,0)</f>
        <v>0</v>
      </c>
      <c r="D30" s="41">
        <f>_xlfn.XLOOKUP($B30, QUEJAS!$B33:$B282, QUEJAS!$F33:$F282, 0)</f>
        <v>0</v>
      </c>
      <c r="E30" s="41">
        <f>_xlfn.XLOOKUP(B30, 'COSTO ADM PÚBLICA'!$B$10:$B$220, 'COSTO ADM PÚBLICA'!$G$10:$G$220, "")</f>
        <v>0</v>
      </c>
      <c r="F30" s="41">
        <f>_xlfn.XLOOKUP($B30,'TIEMPO RESPUESTA'!$B32:$B282,'TIEMPO RESPUESTA'!$D32:$D282,0)</f>
        <v>5</v>
      </c>
      <c r="G30" s="41">
        <f xml:space="preserve"> _xlfn.XLOOKUP($B30, CANAL!$B32:$B249, CANAL!$D32:$D249, 0)</f>
        <v>0</v>
      </c>
      <c r="H30" s="41">
        <f>_xlfn.XLOOKUP($B30, CORRUPCIÓN!$B32:$B282, CORRUPCIÓN!$D32:$D282, 0)</f>
        <v>0</v>
      </c>
      <c r="I30" s="41">
        <f>_xlfn.XLOOKUP($B30, DEVOLUCIONES!$B32:$B276, DEVOLUCIONES!$F32:$F276, 0)</f>
        <v>0</v>
      </c>
      <c r="J30" s="41">
        <f>_xlfn.XLOOKUP($B30, VINCULADOS!$B$9:$B$220, VINCULADOS!$D$9:$D$220, 0)</f>
        <v>0</v>
      </c>
      <c r="K30" s="85">
        <f t="shared" si="0"/>
        <v>5</v>
      </c>
    </row>
    <row r="31" spans="1:20" ht="39" customHeight="1" x14ac:dyDescent="0.3">
      <c r="A31" s="31" cm="1">
        <f t="array" ref="A31">IFERROR(INDEX(DEMANDA!$A$13:$A$220, ROW()-5), "")</f>
        <v>0</v>
      </c>
      <c r="B31" s="31" cm="1">
        <f t="array" ref="B31">IFERROR(INDEX(DEMANDA!$B$13:$B$220, ROW()-5), "")</f>
        <v>0</v>
      </c>
      <c r="C31" s="41">
        <f>_xlfn.XLOOKUP($B31,DEMANDA!$B34:$B283,DEMANDA!$D34:$D283,0)</f>
        <v>0</v>
      </c>
      <c r="D31" s="41">
        <f>_xlfn.XLOOKUP($B31, QUEJAS!$B34:$B283, QUEJAS!$F34:$F283, 0)</f>
        <v>0</v>
      </c>
      <c r="E31" s="41">
        <f>_xlfn.XLOOKUP(B31, 'COSTO ADM PÚBLICA'!$B$10:$B$220, 'COSTO ADM PÚBLICA'!$G$10:$G$220, "")</f>
        <v>0</v>
      </c>
      <c r="F31" s="41">
        <f>_xlfn.XLOOKUP($B31,'TIEMPO RESPUESTA'!$B33:$B283,'TIEMPO RESPUESTA'!$D33:$D283,0)</f>
        <v>5</v>
      </c>
      <c r="G31" s="41">
        <f xml:space="preserve"> _xlfn.XLOOKUP($B31, CANAL!$B33:$B250, CANAL!$D33:$D250, 0)</f>
        <v>0</v>
      </c>
      <c r="H31" s="41">
        <f>_xlfn.XLOOKUP($B31, CORRUPCIÓN!$B33:$B283, CORRUPCIÓN!$D33:$D283, 0)</f>
        <v>0</v>
      </c>
      <c r="I31" s="41">
        <f>_xlfn.XLOOKUP($B31, DEVOLUCIONES!$B33:$B277, DEVOLUCIONES!$F33:$F277, 0)</f>
        <v>0</v>
      </c>
      <c r="J31" s="41">
        <f>_xlfn.XLOOKUP($B31, VINCULADOS!$B$9:$B$220, VINCULADOS!$D$9:$D$220, 0)</f>
        <v>0</v>
      </c>
      <c r="K31" s="85">
        <f t="shared" si="0"/>
        <v>5</v>
      </c>
    </row>
    <row r="32" spans="1:20" ht="39" customHeight="1" x14ac:dyDescent="0.3">
      <c r="A32" s="31" cm="1">
        <f t="array" ref="A32">IFERROR(INDEX(DEMANDA!$A$13:$A$220, ROW()-5), "")</f>
        <v>0</v>
      </c>
      <c r="B32" s="31" cm="1">
        <f t="array" ref="B32">IFERROR(INDEX(DEMANDA!$B$13:$B$220, ROW()-5), "")</f>
        <v>0</v>
      </c>
      <c r="C32" s="41">
        <f>_xlfn.XLOOKUP($B32,DEMANDA!$B35:$B284,DEMANDA!$D35:$D284,0)</f>
        <v>0</v>
      </c>
      <c r="D32" s="41">
        <f>_xlfn.XLOOKUP($B32, QUEJAS!$B35:$B284, QUEJAS!$F35:$F284, 0)</f>
        <v>0</v>
      </c>
      <c r="E32" s="41">
        <f>_xlfn.XLOOKUP(B32, 'COSTO ADM PÚBLICA'!$B$10:$B$220, 'COSTO ADM PÚBLICA'!$G$10:$G$220, "")</f>
        <v>0</v>
      </c>
      <c r="F32" s="41">
        <f>_xlfn.XLOOKUP($B32,'TIEMPO RESPUESTA'!$B34:$B284,'TIEMPO RESPUESTA'!$D34:$D284,0)</f>
        <v>5</v>
      </c>
      <c r="G32" s="41">
        <f xml:space="preserve"> _xlfn.XLOOKUP($B32, CANAL!$B34:$B251, CANAL!$D34:$D251, 0)</f>
        <v>0</v>
      </c>
      <c r="H32" s="41">
        <f>_xlfn.XLOOKUP($B32, CORRUPCIÓN!$B34:$B284, CORRUPCIÓN!$D34:$D284, 0)</f>
        <v>0</v>
      </c>
      <c r="I32" s="41">
        <f>_xlfn.XLOOKUP($B32, DEVOLUCIONES!$B34:$B278, DEVOLUCIONES!$F34:$F278, 0)</f>
        <v>0</v>
      </c>
      <c r="J32" s="41">
        <f>_xlfn.XLOOKUP($B32, VINCULADOS!$B$9:$B$220, VINCULADOS!$D$9:$D$220, 0)</f>
        <v>0</v>
      </c>
      <c r="K32" s="85">
        <f t="shared" si="0"/>
        <v>5</v>
      </c>
    </row>
    <row r="33" spans="1:11" ht="39" customHeight="1" x14ac:dyDescent="0.3">
      <c r="A33" s="31" cm="1">
        <f t="array" ref="A33">IFERROR(INDEX(DEMANDA!$A$13:$A$220, ROW()-5), "")</f>
        <v>0</v>
      </c>
      <c r="B33" s="31" cm="1">
        <f t="array" ref="B33">IFERROR(INDEX(DEMANDA!$B$13:$B$220, ROW()-5), "")</f>
        <v>0</v>
      </c>
      <c r="C33" s="41">
        <f>_xlfn.XLOOKUP($B33,DEMANDA!$B36:$B285,DEMANDA!$D36:$D285,0)</f>
        <v>0</v>
      </c>
      <c r="D33" s="41">
        <f>_xlfn.XLOOKUP($B33, QUEJAS!$B36:$B285, QUEJAS!$F36:$F285, 0)</f>
        <v>0</v>
      </c>
      <c r="E33" s="41">
        <f>_xlfn.XLOOKUP(B33, 'COSTO ADM PÚBLICA'!$B$10:$B$220, 'COSTO ADM PÚBLICA'!$G$10:$G$220, "")</f>
        <v>0</v>
      </c>
      <c r="F33" s="41">
        <f>_xlfn.XLOOKUP($B33,'TIEMPO RESPUESTA'!$B35:$B285,'TIEMPO RESPUESTA'!$D35:$D285,0)</f>
        <v>5</v>
      </c>
      <c r="G33" s="41">
        <f xml:space="preserve"> _xlfn.XLOOKUP($B33, CANAL!$B35:$B252, CANAL!$D35:$D252, 0)</f>
        <v>0</v>
      </c>
      <c r="H33" s="41">
        <f>_xlfn.XLOOKUP($B33, CORRUPCIÓN!$B35:$B285, CORRUPCIÓN!$D35:$D285, 0)</f>
        <v>0</v>
      </c>
      <c r="I33" s="41">
        <f>_xlfn.XLOOKUP($B33, DEVOLUCIONES!$B35:$B279, DEVOLUCIONES!$F35:$F279, 0)</f>
        <v>0</v>
      </c>
      <c r="J33" s="41">
        <f>_xlfn.XLOOKUP($B33, VINCULADOS!$B$9:$B$220, VINCULADOS!$D$9:$D$220, 0)</f>
        <v>0</v>
      </c>
      <c r="K33" s="85">
        <f t="shared" si="0"/>
        <v>5</v>
      </c>
    </row>
    <row r="34" spans="1:11" ht="39" customHeight="1" x14ac:dyDescent="0.3">
      <c r="A34" s="31" cm="1">
        <f t="array" ref="A34">IFERROR(INDEX(DEMANDA!$A$13:$A$220, ROW()-5), "")</f>
        <v>0</v>
      </c>
      <c r="B34" s="31" cm="1">
        <f t="array" ref="B34">IFERROR(INDEX(DEMANDA!$B$13:$B$220, ROW()-5), "")</f>
        <v>0</v>
      </c>
      <c r="C34" s="41">
        <f>_xlfn.XLOOKUP($B34,DEMANDA!$B37:$B286,DEMANDA!$D37:$D286,0)</f>
        <v>0</v>
      </c>
      <c r="D34" s="41">
        <f>_xlfn.XLOOKUP($B34, QUEJAS!$B37:$B286, QUEJAS!$F37:$F286, 0)</f>
        <v>0</v>
      </c>
      <c r="E34" s="41">
        <f>_xlfn.XLOOKUP(B34, 'COSTO ADM PÚBLICA'!$B$10:$B$220, 'COSTO ADM PÚBLICA'!$G$10:$G$220, "")</f>
        <v>0</v>
      </c>
      <c r="F34" s="41">
        <f>_xlfn.XLOOKUP($B34,'TIEMPO RESPUESTA'!$B36:$B286,'TIEMPO RESPUESTA'!$D36:$D286,0)</f>
        <v>5</v>
      </c>
      <c r="G34" s="41">
        <f xml:space="preserve"> _xlfn.XLOOKUP($B34, CANAL!$B36:$B253, CANAL!$D36:$D253, 0)</f>
        <v>0</v>
      </c>
      <c r="H34" s="41">
        <f>_xlfn.XLOOKUP($B34, CORRUPCIÓN!$B36:$B286, CORRUPCIÓN!$D36:$D286, 0)</f>
        <v>0</v>
      </c>
      <c r="I34" s="41">
        <f>_xlfn.XLOOKUP($B34, DEVOLUCIONES!$B36:$B280, DEVOLUCIONES!$F36:$F280, 0)</f>
        <v>0</v>
      </c>
      <c r="J34" s="41">
        <f>_xlfn.XLOOKUP($B34, VINCULADOS!$B$9:$B$220, VINCULADOS!$D$9:$D$220, 0)</f>
        <v>0</v>
      </c>
      <c r="K34" s="85">
        <f t="shared" si="0"/>
        <v>5</v>
      </c>
    </row>
    <row r="35" spans="1:11" ht="39" customHeight="1" x14ac:dyDescent="0.3">
      <c r="A35" s="31" cm="1">
        <f t="array" ref="A35">IFERROR(INDEX(DEMANDA!$A$13:$A$220, ROW()-5), "")</f>
        <v>0</v>
      </c>
      <c r="B35" s="31" cm="1">
        <f t="array" ref="B35">IFERROR(INDEX(DEMANDA!$B$13:$B$220, ROW()-5), "")</f>
        <v>0</v>
      </c>
      <c r="C35" s="41">
        <f>_xlfn.XLOOKUP($B35,DEMANDA!$B38:$B287,DEMANDA!$D38:$D287,0)</f>
        <v>0</v>
      </c>
      <c r="D35" s="41">
        <f>_xlfn.XLOOKUP($B35, QUEJAS!$B38:$B287, QUEJAS!$F38:$F287, 0)</f>
        <v>0</v>
      </c>
      <c r="E35" s="41">
        <f>_xlfn.XLOOKUP(B35, 'COSTO ADM PÚBLICA'!$B$10:$B$220, 'COSTO ADM PÚBLICA'!$G$10:$G$220, "")</f>
        <v>0</v>
      </c>
      <c r="F35" s="41">
        <f>_xlfn.XLOOKUP($B35,'TIEMPO RESPUESTA'!$B37:$B287,'TIEMPO RESPUESTA'!$D37:$D287,0)</f>
        <v>5</v>
      </c>
      <c r="G35" s="41">
        <f xml:space="preserve"> _xlfn.XLOOKUP($B35, CANAL!$B37:$B254, CANAL!$D37:$D254, 0)</f>
        <v>0</v>
      </c>
      <c r="H35" s="41">
        <f>_xlfn.XLOOKUP($B35, CORRUPCIÓN!$B37:$B287, CORRUPCIÓN!$D37:$D287, 0)</f>
        <v>0</v>
      </c>
      <c r="I35" s="41">
        <f>_xlfn.XLOOKUP($B35, DEVOLUCIONES!$B37:$B281, DEVOLUCIONES!$F37:$F281, 0)</f>
        <v>0</v>
      </c>
      <c r="J35" s="41">
        <f>_xlfn.XLOOKUP($B35, VINCULADOS!$B$9:$B$220, VINCULADOS!$D$9:$D$220, 0)</f>
        <v>0</v>
      </c>
      <c r="K35" s="85">
        <f t="shared" si="0"/>
        <v>5</v>
      </c>
    </row>
    <row r="36" spans="1:11" ht="39" customHeight="1" x14ac:dyDescent="0.3">
      <c r="A36" s="31" t="str" cm="1">
        <f t="array" ref="A36">IFERROR(INDEX(DEMANDA!$A$13:$A$220, ROW()-5), "")</f>
        <v/>
      </c>
      <c r="B36" s="31" t="str" cm="1">
        <f t="array" ref="B36">IFERROR(INDEX(DEMANDA!$B$13:$B$220, ROW()-5), "")</f>
        <v/>
      </c>
      <c r="C36" s="41">
        <f>_xlfn.XLOOKUP($B36,DEMANDA!$B39:$B288,DEMANDA!$D39:$D288,0)</f>
        <v>0</v>
      </c>
      <c r="D36" s="41">
        <f>_xlfn.XLOOKUP($B36, QUEJAS!$B39:$B288, QUEJAS!$F39:$F288, 0)</f>
        <v>0</v>
      </c>
      <c r="E36" s="41">
        <f>_xlfn.XLOOKUP(B36, 'COSTO ADM PÚBLICA'!$B$10:$B$220, 'COSTO ADM PÚBLICA'!$G$10:$G$220, "")</f>
        <v>0</v>
      </c>
      <c r="F36" s="41">
        <f>_xlfn.XLOOKUP($B36,'TIEMPO RESPUESTA'!$B38:$B288,'TIEMPO RESPUESTA'!$D38:$D288,0)</f>
        <v>0</v>
      </c>
      <c r="G36" s="41">
        <f xml:space="preserve"> _xlfn.XLOOKUP($B36, CANAL!$B38:$B255, CANAL!$D38:$D255, 0)</f>
        <v>0</v>
      </c>
      <c r="H36" s="41">
        <f>_xlfn.XLOOKUP($B36, CORRUPCIÓN!$B38:$B288, CORRUPCIÓN!$D38:$D288, 0)</f>
        <v>0</v>
      </c>
      <c r="I36" s="41">
        <f>_xlfn.XLOOKUP($B36, DEVOLUCIONES!$B38:$B282, DEVOLUCIONES!$F38:$F282, 0)</f>
        <v>0</v>
      </c>
      <c r="J36" s="41">
        <f>_xlfn.XLOOKUP($B36, VINCULADOS!$B$9:$B$220, VINCULADOS!$D$9:$D$220, 0)</f>
        <v>0</v>
      </c>
      <c r="K36" s="85">
        <f t="shared" si="0"/>
        <v>0</v>
      </c>
    </row>
    <row r="37" spans="1:11" ht="39" customHeight="1" x14ac:dyDescent="0.3">
      <c r="A37" s="31" t="str" cm="1">
        <f t="array" ref="A37">IFERROR(INDEX(DEMANDA!$A$13:$A$220, ROW()-5), "")</f>
        <v/>
      </c>
      <c r="B37" s="31" t="str" cm="1">
        <f t="array" ref="B37">IFERROR(INDEX(DEMANDA!$B$13:$B$220, ROW()-5), "")</f>
        <v/>
      </c>
      <c r="C37" s="41">
        <f>_xlfn.XLOOKUP($B37,DEMANDA!$B40:$B289,DEMANDA!$D40:$D289,0)</f>
        <v>0</v>
      </c>
      <c r="D37" s="41">
        <f>_xlfn.XLOOKUP($B37, QUEJAS!$B40:$B289, QUEJAS!$F40:$F289, 0)</f>
        <v>0</v>
      </c>
      <c r="E37" s="41">
        <f>_xlfn.XLOOKUP(B37, 'COSTO ADM PÚBLICA'!$B$10:$B$220, 'COSTO ADM PÚBLICA'!$G$10:$G$220, "")</f>
        <v>0</v>
      </c>
      <c r="F37" s="41">
        <f>_xlfn.XLOOKUP($B37,'TIEMPO RESPUESTA'!$B39:$B289,'TIEMPO RESPUESTA'!$D39:$D289,0)</f>
        <v>0</v>
      </c>
      <c r="G37" s="41">
        <f xml:space="preserve"> _xlfn.XLOOKUP($B37, CANAL!$B39:$B256, CANAL!$D39:$D256, 0)</f>
        <v>0</v>
      </c>
      <c r="H37" s="41">
        <f>_xlfn.XLOOKUP($B37, CORRUPCIÓN!$B39:$B289, CORRUPCIÓN!$D39:$D289, 0)</f>
        <v>0</v>
      </c>
      <c r="I37" s="41">
        <f>_xlfn.XLOOKUP($B37, DEVOLUCIONES!$B39:$B283, DEVOLUCIONES!$F39:$F283, 0)</f>
        <v>0</v>
      </c>
      <c r="J37" s="41">
        <f>_xlfn.XLOOKUP($B37, VINCULADOS!$B$9:$B$220, VINCULADOS!$D$9:$D$220, 0)</f>
        <v>0</v>
      </c>
      <c r="K37" s="85">
        <f t="shared" si="0"/>
        <v>0</v>
      </c>
    </row>
    <row r="38" spans="1:11" ht="39" customHeight="1" x14ac:dyDescent="0.3">
      <c r="A38" s="31" t="str" cm="1">
        <f t="array" ref="A38">IFERROR(INDEX(DEMANDA!$A$13:$A$220, ROW()-5), "")</f>
        <v/>
      </c>
      <c r="B38" s="31" t="str" cm="1">
        <f t="array" ref="B38">IFERROR(INDEX(DEMANDA!$B$13:$B$220, ROW()-5), "")</f>
        <v/>
      </c>
      <c r="C38" s="41">
        <f>_xlfn.XLOOKUP($B38,DEMANDA!$B41:$B290,DEMANDA!$D41:$D290,0)</f>
        <v>0</v>
      </c>
      <c r="D38" s="41">
        <f>_xlfn.XLOOKUP($B38, QUEJAS!$B41:$B290, QUEJAS!$F41:$F290, 0)</f>
        <v>0</v>
      </c>
      <c r="E38" s="41">
        <f>_xlfn.XLOOKUP(B38, 'COSTO ADM PÚBLICA'!$B$10:$B$220, 'COSTO ADM PÚBLICA'!$G$10:$G$220, "")</f>
        <v>0</v>
      </c>
      <c r="F38" s="41">
        <f>_xlfn.XLOOKUP($B38,'TIEMPO RESPUESTA'!$B40:$B290,'TIEMPO RESPUESTA'!$D40:$D290,0)</f>
        <v>0</v>
      </c>
      <c r="G38" s="41">
        <f xml:space="preserve"> _xlfn.XLOOKUP($B38, CANAL!$B40:$B257, CANAL!$D40:$D257, 0)</f>
        <v>0</v>
      </c>
      <c r="H38" s="41">
        <f>_xlfn.XLOOKUP($B38, CORRUPCIÓN!$B40:$B290, CORRUPCIÓN!$D40:$D290, 0)</f>
        <v>0</v>
      </c>
      <c r="I38" s="41">
        <f>_xlfn.XLOOKUP($B38, DEVOLUCIONES!$B40:$B284, DEVOLUCIONES!$F40:$F284, 0)</f>
        <v>0</v>
      </c>
      <c r="J38" s="41">
        <f>_xlfn.XLOOKUP($B38, VINCULADOS!$B$9:$B$220, VINCULADOS!$D$9:$D$220, 0)</f>
        <v>0</v>
      </c>
      <c r="K38" s="85">
        <f t="shared" si="0"/>
        <v>0</v>
      </c>
    </row>
    <row r="39" spans="1:11" ht="39" customHeight="1" x14ac:dyDescent="0.3">
      <c r="A39" s="31" t="str" cm="1">
        <f t="array" ref="A39">IFERROR(INDEX(DEMANDA!$A$13:$A$220, ROW()-5), "")</f>
        <v/>
      </c>
      <c r="B39" s="31" t="str" cm="1">
        <f t="array" ref="B39">IFERROR(INDEX(DEMANDA!$B$13:$B$220, ROW()-5), "")</f>
        <v/>
      </c>
      <c r="C39" s="41">
        <f>_xlfn.XLOOKUP($B39,DEMANDA!$B42:$B291,DEMANDA!$D42:$D291,0)</f>
        <v>0</v>
      </c>
      <c r="D39" s="41">
        <f>_xlfn.XLOOKUP($B39, QUEJAS!$B42:$B291, QUEJAS!$F42:$F291, 0)</f>
        <v>0</v>
      </c>
      <c r="E39" s="41">
        <f>_xlfn.XLOOKUP(B39, 'COSTO ADM PÚBLICA'!$B$10:$B$220, 'COSTO ADM PÚBLICA'!$G$10:$G$220, "")</f>
        <v>0</v>
      </c>
      <c r="F39" s="41">
        <f>_xlfn.XLOOKUP($B39,'TIEMPO RESPUESTA'!$B41:$B291,'TIEMPO RESPUESTA'!$D41:$D291,0)</f>
        <v>0</v>
      </c>
      <c r="G39" s="41">
        <f xml:space="preserve"> _xlfn.XLOOKUP($B39, CANAL!$B41:$B258, CANAL!$D41:$D258, 0)</f>
        <v>0</v>
      </c>
      <c r="H39" s="41">
        <f>_xlfn.XLOOKUP($B39, CORRUPCIÓN!$B41:$B291, CORRUPCIÓN!$D41:$D291, 0)</f>
        <v>0</v>
      </c>
      <c r="I39" s="41">
        <f>_xlfn.XLOOKUP($B39, DEVOLUCIONES!$B41:$B285, DEVOLUCIONES!$F41:$F285, 0)</f>
        <v>0</v>
      </c>
      <c r="J39" s="41">
        <f>_xlfn.XLOOKUP($B39, VINCULADOS!$B$9:$B$220, VINCULADOS!$D$9:$D$220, 0)</f>
        <v>0</v>
      </c>
      <c r="K39" s="85">
        <f t="shared" si="0"/>
        <v>0</v>
      </c>
    </row>
    <row r="40" spans="1:11" ht="39" customHeight="1" x14ac:dyDescent="0.3">
      <c r="A40" s="31" t="str" cm="1">
        <f t="array" ref="A40">IFERROR(INDEX(DEMANDA!$A$13:$A$220, ROW()-5), "")</f>
        <v/>
      </c>
      <c r="B40" s="31" t="str" cm="1">
        <f t="array" ref="B40">IFERROR(INDEX(DEMANDA!$B$13:$B$220, ROW()-5), "")</f>
        <v/>
      </c>
      <c r="C40" s="41">
        <f>_xlfn.XLOOKUP($B40,DEMANDA!$B43:$B292,DEMANDA!$D43:$D292,0)</f>
        <v>0</v>
      </c>
      <c r="D40" s="41">
        <f>_xlfn.XLOOKUP($B40, QUEJAS!$B43:$B292, QUEJAS!$F43:$F292, 0)</f>
        <v>0</v>
      </c>
      <c r="E40" s="41">
        <f>_xlfn.XLOOKUP(B40, 'COSTO ADM PÚBLICA'!$B$10:$B$220, 'COSTO ADM PÚBLICA'!$G$10:$G$220, "")</f>
        <v>0</v>
      </c>
      <c r="F40" s="41">
        <f>_xlfn.XLOOKUP($B40,'TIEMPO RESPUESTA'!$B42:$B292,'TIEMPO RESPUESTA'!$D42:$D292,0)</f>
        <v>0</v>
      </c>
      <c r="G40" s="41">
        <f xml:space="preserve"> _xlfn.XLOOKUP($B40, CANAL!$B42:$B259, CANAL!$D42:$D259, 0)</f>
        <v>0</v>
      </c>
      <c r="H40" s="41">
        <f>_xlfn.XLOOKUP($B40, CORRUPCIÓN!$B42:$B292, CORRUPCIÓN!$D42:$D292, 0)</f>
        <v>0</v>
      </c>
      <c r="I40" s="41">
        <f>_xlfn.XLOOKUP($B40, DEVOLUCIONES!$B42:$B286, DEVOLUCIONES!$F42:$F286, 0)</f>
        <v>0</v>
      </c>
      <c r="J40" s="41">
        <f>_xlfn.XLOOKUP($B40, VINCULADOS!$B$9:$B$220, VINCULADOS!$D$9:$D$220, 0)</f>
        <v>0</v>
      </c>
      <c r="K40" s="85">
        <f t="shared" si="0"/>
        <v>0</v>
      </c>
    </row>
    <row r="41" spans="1:11" ht="39" customHeight="1" x14ac:dyDescent="0.3">
      <c r="A41" s="31" t="str" cm="1">
        <f t="array" ref="A41">IFERROR(INDEX(DEMANDA!$A$13:$A$220, ROW()-5), "")</f>
        <v/>
      </c>
      <c r="B41" s="31" t="str" cm="1">
        <f t="array" ref="B41">IFERROR(INDEX(DEMANDA!$B$13:$B$220, ROW()-5), "")</f>
        <v/>
      </c>
      <c r="C41" s="41">
        <f>_xlfn.XLOOKUP($B41,DEMANDA!$B44:$B293,DEMANDA!$D44:$D293,0)</f>
        <v>0</v>
      </c>
      <c r="D41" s="41">
        <f>_xlfn.XLOOKUP($B41, QUEJAS!$B44:$B293, QUEJAS!$F44:$F293, 0)</f>
        <v>0</v>
      </c>
      <c r="E41" s="41">
        <f>_xlfn.XLOOKUP(B41, 'COSTO ADM PÚBLICA'!$B$10:$B$220, 'COSTO ADM PÚBLICA'!$G$10:$G$220, "")</f>
        <v>0</v>
      </c>
      <c r="F41" s="41">
        <f>_xlfn.XLOOKUP($B41,'TIEMPO RESPUESTA'!$B43:$B293,'TIEMPO RESPUESTA'!$D43:$D293,0)</f>
        <v>0</v>
      </c>
      <c r="G41" s="41">
        <f xml:space="preserve"> _xlfn.XLOOKUP($B41, CANAL!$B43:$B260, CANAL!$D43:$D260, 0)</f>
        <v>0</v>
      </c>
      <c r="H41" s="41">
        <f>_xlfn.XLOOKUP($B41, CORRUPCIÓN!$B43:$B293, CORRUPCIÓN!$D43:$D293, 0)</f>
        <v>0</v>
      </c>
      <c r="I41" s="41">
        <f>_xlfn.XLOOKUP($B41, DEVOLUCIONES!$B43:$B287, DEVOLUCIONES!$F43:$F287, 0)</f>
        <v>0</v>
      </c>
      <c r="J41" s="41">
        <f>_xlfn.XLOOKUP($B41, VINCULADOS!$B$9:$B$220, VINCULADOS!$D$9:$D$220, 0)</f>
        <v>0</v>
      </c>
      <c r="K41" s="85">
        <f t="shared" si="0"/>
        <v>0</v>
      </c>
    </row>
    <row r="42" spans="1:11" ht="39" customHeight="1" x14ac:dyDescent="0.3">
      <c r="A42" s="31" t="str" cm="1">
        <f t="array" ref="A42">IFERROR(INDEX(DEMANDA!$A$13:$A$220, ROW()-5), "")</f>
        <v/>
      </c>
      <c r="B42" s="31" t="str" cm="1">
        <f t="array" ref="B42">IFERROR(INDEX(DEMANDA!$B$13:$B$220, ROW()-5), "")</f>
        <v/>
      </c>
      <c r="C42" s="41">
        <f>_xlfn.XLOOKUP($B42,DEMANDA!$B45:$B294,DEMANDA!$D45:$D294,0)</f>
        <v>0</v>
      </c>
      <c r="D42" s="41">
        <f>_xlfn.XLOOKUP($B42, QUEJAS!$B45:$B294, QUEJAS!$F45:$F294, 0)</f>
        <v>0</v>
      </c>
      <c r="E42" s="41">
        <f>_xlfn.XLOOKUP(B42, 'COSTO ADM PÚBLICA'!$B$10:$B$220, 'COSTO ADM PÚBLICA'!$G$10:$G$220, "")</f>
        <v>0</v>
      </c>
      <c r="F42" s="41">
        <f>_xlfn.XLOOKUP($B42,'TIEMPO RESPUESTA'!$B44:$B294,'TIEMPO RESPUESTA'!$D44:$D294,0)</f>
        <v>0</v>
      </c>
      <c r="G42" s="41">
        <f xml:space="preserve"> _xlfn.XLOOKUP($B42, CANAL!$B44:$B261, CANAL!$D44:$D261, 0)</f>
        <v>0</v>
      </c>
      <c r="H42" s="41">
        <f>_xlfn.XLOOKUP($B42, CORRUPCIÓN!$B44:$B294, CORRUPCIÓN!$D44:$D294, 0)</f>
        <v>0</v>
      </c>
      <c r="I42" s="41">
        <f>_xlfn.XLOOKUP($B42, DEVOLUCIONES!$B44:$B288, DEVOLUCIONES!$F44:$F288, 0)</f>
        <v>0</v>
      </c>
      <c r="J42" s="41">
        <f>_xlfn.XLOOKUP($B42, VINCULADOS!$B$9:$B$220, VINCULADOS!$D$9:$D$220, 0)</f>
        <v>0</v>
      </c>
      <c r="K42" s="85">
        <f t="shared" si="0"/>
        <v>0</v>
      </c>
    </row>
    <row r="43" spans="1:11" ht="39" customHeight="1" x14ac:dyDescent="0.3">
      <c r="A43" s="31" t="str" cm="1">
        <f t="array" ref="A43">IFERROR(INDEX(DEMANDA!$A$13:$A$220, ROW()-5), "")</f>
        <v/>
      </c>
      <c r="B43" s="31" t="str" cm="1">
        <f t="array" ref="B43">IFERROR(INDEX(DEMANDA!$B$13:$B$220, ROW()-5), "")</f>
        <v/>
      </c>
      <c r="C43" s="41">
        <f>_xlfn.XLOOKUP($B43,DEMANDA!$B46:$B295,DEMANDA!$D46:$D295,0)</f>
        <v>0</v>
      </c>
      <c r="D43" s="41">
        <f>_xlfn.XLOOKUP($B43, QUEJAS!$B46:$B295, QUEJAS!$F46:$F295, 0)</f>
        <v>0</v>
      </c>
      <c r="E43" s="41">
        <f>_xlfn.XLOOKUP(B43, 'COSTO ADM PÚBLICA'!$B$10:$B$220, 'COSTO ADM PÚBLICA'!$G$10:$G$220, "")</f>
        <v>0</v>
      </c>
      <c r="F43" s="41">
        <f>_xlfn.XLOOKUP($B43,'TIEMPO RESPUESTA'!$B45:$B295,'TIEMPO RESPUESTA'!$D45:$D295,0)</f>
        <v>0</v>
      </c>
      <c r="G43" s="41">
        <f xml:space="preserve"> _xlfn.XLOOKUP($B43, CANAL!$B45:$B262, CANAL!$D45:$D262, 0)</f>
        <v>0</v>
      </c>
      <c r="H43" s="41">
        <f>_xlfn.XLOOKUP($B43, CORRUPCIÓN!$B45:$B295, CORRUPCIÓN!$D45:$D295, 0)</f>
        <v>0</v>
      </c>
      <c r="I43" s="41">
        <f>_xlfn.XLOOKUP($B43, DEVOLUCIONES!$B45:$B289, DEVOLUCIONES!$F45:$F289, 0)</f>
        <v>0</v>
      </c>
      <c r="J43" s="41">
        <f>_xlfn.XLOOKUP($B43, VINCULADOS!$B$9:$B$220, VINCULADOS!$D$9:$D$220, 0)</f>
        <v>0</v>
      </c>
      <c r="K43" s="85">
        <f t="shared" si="0"/>
        <v>0</v>
      </c>
    </row>
    <row r="44" spans="1:11" ht="39" customHeight="1" x14ac:dyDescent="0.3">
      <c r="A44" s="31" t="str" cm="1">
        <f t="array" ref="A44">IFERROR(INDEX(DEMANDA!$A$13:$A$220, ROW()-5), "")</f>
        <v/>
      </c>
      <c r="B44" s="31" t="str" cm="1">
        <f t="array" ref="B44">IFERROR(INDEX(DEMANDA!$B$13:$B$220, ROW()-5), "")</f>
        <v/>
      </c>
      <c r="C44" s="41">
        <f>_xlfn.XLOOKUP($B44,DEMANDA!$B47:$B296,DEMANDA!$D47:$D296,0)</f>
        <v>0</v>
      </c>
      <c r="D44" s="41">
        <f>_xlfn.XLOOKUP($B44, QUEJAS!$B47:$B296, QUEJAS!$F47:$F296, 0)</f>
        <v>0</v>
      </c>
      <c r="E44" s="41">
        <f>_xlfn.XLOOKUP(B44, 'COSTO ADM PÚBLICA'!$B$10:$B$220, 'COSTO ADM PÚBLICA'!$G$10:$G$220, "")</f>
        <v>0</v>
      </c>
      <c r="F44" s="41">
        <f>_xlfn.XLOOKUP($B44,'TIEMPO RESPUESTA'!$B46:$B296,'TIEMPO RESPUESTA'!$D46:$D296,0)</f>
        <v>0</v>
      </c>
      <c r="G44" s="41">
        <f xml:space="preserve"> _xlfn.XLOOKUP($B44, CANAL!$B46:$B263, CANAL!$D46:$D263, 0)</f>
        <v>0</v>
      </c>
      <c r="H44" s="41">
        <f>_xlfn.XLOOKUP($B44, CORRUPCIÓN!$B46:$B296, CORRUPCIÓN!$D46:$D296, 0)</f>
        <v>0</v>
      </c>
      <c r="I44" s="41">
        <f>_xlfn.XLOOKUP($B44, DEVOLUCIONES!$B46:$B290, DEVOLUCIONES!$F46:$F290, 0)</f>
        <v>0</v>
      </c>
      <c r="J44" s="41">
        <f>_xlfn.XLOOKUP($B44, VINCULADOS!$B$9:$B$220, VINCULADOS!$D$9:$D$220, 0)</f>
        <v>0</v>
      </c>
      <c r="K44" s="85">
        <f t="shared" si="0"/>
        <v>0</v>
      </c>
    </row>
    <row r="45" spans="1:11" ht="39" customHeight="1" x14ac:dyDescent="0.3">
      <c r="A45" s="31" t="str" cm="1">
        <f t="array" ref="A45">IFERROR(INDEX(DEMANDA!$A$13:$A$220, ROW()-5), "")</f>
        <v/>
      </c>
      <c r="B45" s="31" t="str" cm="1">
        <f t="array" ref="B45">IFERROR(INDEX(DEMANDA!$B$13:$B$220, ROW()-5), "")</f>
        <v/>
      </c>
      <c r="C45" s="41">
        <f>_xlfn.XLOOKUP($B45,DEMANDA!$B48:$B297,DEMANDA!$D48:$D297,0)</f>
        <v>0</v>
      </c>
      <c r="D45" s="41">
        <f>_xlfn.XLOOKUP($B45, QUEJAS!$B48:$B297, QUEJAS!$F48:$F297, 0)</f>
        <v>0</v>
      </c>
      <c r="E45" s="41">
        <f>_xlfn.XLOOKUP(B45, 'COSTO ADM PÚBLICA'!$B$10:$B$220, 'COSTO ADM PÚBLICA'!$G$10:$G$220, "")</f>
        <v>0</v>
      </c>
      <c r="F45" s="41">
        <f>_xlfn.XLOOKUP($B45,'TIEMPO RESPUESTA'!$B47:$B297,'TIEMPO RESPUESTA'!$D47:$D297,0)</f>
        <v>0</v>
      </c>
      <c r="G45" s="41">
        <f xml:space="preserve"> _xlfn.XLOOKUP($B45, CANAL!$B47:$B264, CANAL!$D47:$D264, 0)</f>
        <v>0</v>
      </c>
      <c r="H45" s="41">
        <f>_xlfn.XLOOKUP($B45, CORRUPCIÓN!$B47:$B297, CORRUPCIÓN!$D47:$D297, 0)</f>
        <v>0</v>
      </c>
      <c r="I45" s="41">
        <f>_xlfn.XLOOKUP($B45, DEVOLUCIONES!$B47:$B291, DEVOLUCIONES!$F47:$F291, 0)</f>
        <v>0</v>
      </c>
      <c r="J45" s="41">
        <f>_xlfn.XLOOKUP($B45, VINCULADOS!$B$9:$B$220, VINCULADOS!$D$9:$D$220, 0)</f>
        <v>0</v>
      </c>
      <c r="K45" s="85">
        <f t="shared" si="0"/>
        <v>0</v>
      </c>
    </row>
    <row r="46" spans="1:11" ht="39" customHeight="1" x14ac:dyDescent="0.3">
      <c r="A46" s="31" t="str" cm="1">
        <f t="array" ref="A46">IFERROR(INDEX(DEMANDA!$A$13:$A$220, ROW()-5), "")</f>
        <v/>
      </c>
      <c r="B46" s="31" t="str" cm="1">
        <f t="array" ref="B46">IFERROR(INDEX(DEMANDA!$B$13:$B$220, ROW()-5), "")</f>
        <v/>
      </c>
      <c r="C46" s="41">
        <f>_xlfn.XLOOKUP($B46,DEMANDA!$B49:$B298,DEMANDA!$D49:$D298,0)</f>
        <v>0</v>
      </c>
      <c r="D46" s="41">
        <f>_xlfn.XLOOKUP($B46, QUEJAS!$B49:$B298, QUEJAS!$F49:$F298, 0)</f>
        <v>0</v>
      </c>
      <c r="E46" s="41">
        <f>_xlfn.XLOOKUP(B46, 'COSTO ADM PÚBLICA'!$B$10:$B$220, 'COSTO ADM PÚBLICA'!$G$10:$G$220, "")</f>
        <v>0</v>
      </c>
      <c r="F46" s="41">
        <f>_xlfn.XLOOKUP($B46,'TIEMPO RESPUESTA'!$B48:$B298,'TIEMPO RESPUESTA'!$D48:$D298,0)</f>
        <v>0</v>
      </c>
      <c r="G46" s="41">
        <f xml:space="preserve"> _xlfn.XLOOKUP($B46, CANAL!$B48:$B265, CANAL!$D48:$D265, 0)</f>
        <v>0</v>
      </c>
      <c r="H46" s="41">
        <f>_xlfn.XLOOKUP($B46, CORRUPCIÓN!$B48:$B298, CORRUPCIÓN!$D48:$D298, 0)</f>
        <v>0</v>
      </c>
      <c r="I46" s="41">
        <f>_xlfn.XLOOKUP($B46, DEVOLUCIONES!$B48:$B292, DEVOLUCIONES!$F48:$F292, 0)</f>
        <v>0</v>
      </c>
      <c r="J46" s="41">
        <f>_xlfn.XLOOKUP($B46, VINCULADOS!$B$9:$B$220, VINCULADOS!$D$9:$D$220, 0)</f>
        <v>0</v>
      </c>
      <c r="K46" s="85">
        <f t="shared" si="0"/>
        <v>0</v>
      </c>
    </row>
    <row r="47" spans="1:11" ht="39" customHeight="1" x14ac:dyDescent="0.3">
      <c r="A47" s="31" t="str" cm="1">
        <f t="array" ref="A47">IFERROR(INDEX(DEMANDA!$A$13:$A$220, ROW()-5), "")</f>
        <v/>
      </c>
      <c r="B47" s="31" t="str" cm="1">
        <f t="array" ref="B47">IFERROR(INDEX(DEMANDA!$B$13:$B$220, ROW()-5), "")</f>
        <v/>
      </c>
      <c r="C47" s="41">
        <f>_xlfn.XLOOKUP($B47,DEMANDA!$B50:$B299,DEMANDA!$D50:$D299,0)</f>
        <v>0</v>
      </c>
      <c r="D47" s="41">
        <f>_xlfn.XLOOKUP($B47, QUEJAS!$B50:$B299, QUEJAS!$F50:$F299, 0)</f>
        <v>0</v>
      </c>
      <c r="E47" s="41">
        <f>_xlfn.XLOOKUP(B47, 'COSTO ADM PÚBLICA'!$B$10:$B$220, 'COSTO ADM PÚBLICA'!$G$10:$G$220, "")</f>
        <v>0</v>
      </c>
      <c r="F47" s="41">
        <f>_xlfn.XLOOKUP($B47,'TIEMPO RESPUESTA'!$B49:$B299,'TIEMPO RESPUESTA'!$D49:$D299,0)</f>
        <v>0</v>
      </c>
      <c r="G47" s="41">
        <f xml:space="preserve"> _xlfn.XLOOKUP($B47, CANAL!$B49:$B266, CANAL!$D49:$D266, 0)</f>
        <v>0</v>
      </c>
      <c r="H47" s="41">
        <f>_xlfn.XLOOKUP($B47, CORRUPCIÓN!$B49:$B299, CORRUPCIÓN!$D49:$D299, 0)</f>
        <v>0</v>
      </c>
      <c r="I47" s="41">
        <f>_xlfn.XLOOKUP($B47, DEVOLUCIONES!$B49:$B293, DEVOLUCIONES!$F49:$F293, 0)</f>
        <v>0</v>
      </c>
      <c r="J47" s="41">
        <f>_xlfn.XLOOKUP($B47, VINCULADOS!$B$9:$B$220, VINCULADOS!$D$9:$D$220, 0)</f>
        <v>0</v>
      </c>
      <c r="K47" s="85">
        <f t="shared" si="0"/>
        <v>0</v>
      </c>
    </row>
    <row r="48" spans="1:11" ht="39" customHeight="1" x14ac:dyDescent="0.3">
      <c r="A48" s="31" t="str" cm="1">
        <f t="array" ref="A48">IFERROR(INDEX(DEMANDA!$A$13:$A$220, ROW()-5), "")</f>
        <v/>
      </c>
      <c r="B48" s="31" t="str" cm="1">
        <f t="array" ref="B48">IFERROR(INDEX(DEMANDA!$B$13:$B$220, ROW()-5), "")</f>
        <v/>
      </c>
      <c r="C48" s="41">
        <f>_xlfn.XLOOKUP($B48,DEMANDA!$B51:$B300,DEMANDA!$D51:$D300,0)</f>
        <v>0</v>
      </c>
      <c r="D48" s="41">
        <f>_xlfn.XLOOKUP($B48, QUEJAS!$B51:$B300, QUEJAS!$F51:$F300, 0)</f>
        <v>0</v>
      </c>
      <c r="E48" s="41">
        <f>_xlfn.XLOOKUP(B48, 'COSTO ADM PÚBLICA'!$B$10:$B$220, 'COSTO ADM PÚBLICA'!$G$10:$G$220, "")</f>
        <v>0</v>
      </c>
      <c r="F48" s="41">
        <f>_xlfn.XLOOKUP($B48,'TIEMPO RESPUESTA'!$B50:$B300,'TIEMPO RESPUESTA'!$D50:$D300,0)</f>
        <v>0</v>
      </c>
      <c r="G48" s="41">
        <f xml:space="preserve"> _xlfn.XLOOKUP($B48, CANAL!$B50:$B267, CANAL!$D50:$D267, 0)</f>
        <v>0</v>
      </c>
      <c r="H48" s="41">
        <f>_xlfn.XLOOKUP($B48, CORRUPCIÓN!$B50:$B300, CORRUPCIÓN!$D50:$D300, 0)</f>
        <v>0</v>
      </c>
      <c r="I48" s="41">
        <f>_xlfn.XLOOKUP($B48, DEVOLUCIONES!$B50:$B294, DEVOLUCIONES!$F50:$F294, 0)</f>
        <v>0</v>
      </c>
      <c r="J48" s="41">
        <f>_xlfn.XLOOKUP($B48, VINCULADOS!$B$9:$B$220, VINCULADOS!$D$9:$D$220, 0)</f>
        <v>0</v>
      </c>
      <c r="K48" s="85">
        <f t="shared" si="0"/>
        <v>0</v>
      </c>
    </row>
    <row r="49" spans="1:11" ht="39" customHeight="1" x14ac:dyDescent="0.3">
      <c r="A49" s="31" t="str" cm="1">
        <f t="array" ref="A49">IFERROR(INDEX(DEMANDA!$A$13:$A$220, ROW()-5), "")</f>
        <v/>
      </c>
      <c r="B49" s="31" t="str" cm="1">
        <f t="array" ref="B49">IFERROR(INDEX(DEMANDA!$B$13:$B$220, ROW()-5), "")</f>
        <v/>
      </c>
      <c r="C49" s="41">
        <f>_xlfn.XLOOKUP($B49,DEMANDA!$B52:$B301,DEMANDA!$D52:$D301,0)</f>
        <v>0</v>
      </c>
      <c r="D49" s="41">
        <f>_xlfn.XLOOKUP($B49, QUEJAS!$B52:$B301, QUEJAS!$F52:$F301, 0)</f>
        <v>0</v>
      </c>
      <c r="E49" s="41">
        <f>_xlfn.XLOOKUP(B49, 'COSTO ADM PÚBLICA'!$B$10:$B$220, 'COSTO ADM PÚBLICA'!$G$10:$G$220, "")</f>
        <v>0</v>
      </c>
      <c r="F49" s="41">
        <f>_xlfn.XLOOKUP($B49,'TIEMPO RESPUESTA'!$B51:$B301,'TIEMPO RESPUESTA'!$D51:$D301,0)</f>
        <v>0</v>
      </c>
      <c r="G49" s="41">
        <f xml:space="preserve"> _xlfn.XLOOKUP($B49, CANAL!$B51:$B268, CANAL!$D51:$D268, 0)</f>
        <v>0</v>
      </c>
      <c r="H49" s="41">
        <f>_xlfn.XLOOKUP($B49, CORRUPCIÓN!$B51:$B301, CORRUPCIÓN!$D51:$D301, 0)</f>
        <v>0</v>
      </c>
      <c r="I49" s="41">
        <f>_xlfn.XLOOKUP($B49, DEVOLUCIONES!$B51:$B295, DEVOLUCIONES!$F51:$F295, 0)</f>
        <v>0</v>
      </c>
      <c r="J49" s="41">
        <f>_xlfn.XLOOKUP($B49, VINCULADOS!$B$9:$B$220, VINCULADOS!$D$9:$D$220, 0)</f>
        <v>0</v>
      </c>
      <c r="K49" s="85">
        <f t="shared" si="0"/>
        <v>0</v>
      </c>
    </row>
    <row r="50" spans="1:11" ht="39" customHeight="1" x14ac:dyDescent="0.3">
      <c r="A50" s="31" t="str" cm="1">
        <f t="array" ref="A50">IFERROR(INDEX(DEMANDA!$A$13:$A$220, ROW()-5), "")</f>
        <v/>
      </c>
      <c r="B50" s="31" t="str" cm="1">
        <f t="array" ref="B50">IFERROR(INDEX(DEMANDA!$B$13:$B$220, ROW()-5), "")</f>
        <v/>
      </c>
      <c r="C50" s="41">
        <f>_xlfn.XLOOKUP($B50,DEMANDA!$B53:$B302,DEMANDA!$D53:$D302,0)</f>
        <v>0</v>
      </c>
      <c r="D50" s="41">
        <f>_xlfn.XLOOKUP($B50, QUEJAS!$B53:$B302, QUEJAS!$F53:$F302, 0)</f>
        <v>0</v>
      </c>
      <c r="E50" s="41">
        <f>_xlfn.XLOOKUP(B50, 'COSTO ADM PÚBLICA'!$B$10:$B$220, 'COSTO ADM PÚBLICA'!$G$10:$G$220, "")</f>
        <v>0</v>
      </c>
      <c r="F50" s="41">
        <f>_xlfn.XLOOKUP($B50,'TIEMPO RESPUESTA'!$B52:$B302,'TIEMPO RESPUESTA'!$D52:$D302,0)</f>
        <v>0</v>
      </c>
      <c r="G50" s="41">
        <f xml:space="preserve"> _xlfn.XLOOKUP($B50, CANAL!$B52:$B269, CANAL!$D52:$D269, 0)</f>
        <v>0</v>
      </c>
      <c r="H50" s="41">
        <f>_xlfn.XLOOKUP($B50, CORRUPCIÓN!$B52:$B302, CORRUPCIÓN!$D52:$D302, 0)</f>
        <v>0</v>
      </c>
      <c r="I50" s="41">
        <f>_xlfn.XLOOKUP($B50, DEVOLUCIONES!$B52:$B296, DEVOLUCIONES!$F52:$F296, 0)</f>
        <v>0</v>
      </c>
      <c r="J50" s="41">
        <f>_xlfn.XLOOKUP($B50, VINCULADOS!$B$9:$B$220, VINCULADOS!$D$9:$D$220, 0)</f>
        <v>0</v>
      </c>
      <c r="K50" s="85">
        <f t="shared" si="0"/>
        <v>0</v>
      </c>
    </row>
    <row r="51" spans="1:11" ht="39" customHeight="1" x14ac:dyDescent="0.3">
      <c r="A51" s="31" t="str" cm="1">
        <f t="array" ref="A51">IFERROR(INDEX(DEMANDA!$A$13:$A$220, ROW()-5), "")</f>
        <v/>
      </c>
      <c r="B51" s="31" t="str" cm="1">
        <f t="array" ref="B51">IFERROR(INDEX(DEMANDA!$B$13:$B$220, ROW()-5), "")</f>
        <v/>
      </c>
      <c r="C51" s="41">
        <f>_xlfn.XLOOKUP($B51,DEMANDA!$B54:$B303,DEMANDA!$D54:$D303,0)</f>
        <v>0</v>
      </c>
      <c r="D51" s="41">
        <f>_xlfn.XLOOKUP($B51, QUEJAS!$B54:$B303, QUEJAS!$F54:$F303, 0)</f>
        <v>0</v>
      </c>
      <c r="E51" s="41">
        <f>_xlfn.XLOOKUP(B51, 'COSTO ADM PÚBLICA'!$B$10:$B$220, 'COSTO ADM PÚBLICA'!$G$10:$G$220, "")</f>
        <v>0</v>
      </c>
      <c r="F51" s="41">
        <f>_xlfn.XLOOKUP($B51,'TIEMPO RESPUESTA'!$B53:$B303,'TIEMPO RESPUESTA'!$D53:$D303,0)</f>
        <v>0</v>
      </c>
      <c r="G51" s="41">
        <f xml:space="preserve"> _xlfn.XLOOKUP($B51, CANAL!$B53:$B270, CANAL!$D53:$D270, 0)</f>
        <v>0</v>
      </c>
      <c r="H51" s="41">
        <f>_xlfn.XLOOKUP($B51, CORRUPCIÓN!$B53:$B303, CORRUPCIÓN!$D53:$D303, 0)</f>
        <v>0</v>
      </c>
      <c r="I51" s="41">
        <f>_xlfn.XLOOKUP($B51, DEVOLUCIONES!$B53:$B297, DEVOLUCIONES!$F53:$F297, 0)</f>
        <v>0</v>
      </c>
      <c r="J51" s="41">
        <f>_xlfn.XLOOKUP($B51, VINCULADOS!$B$9:$B$220, VINCULADOS!$D$9:$D$220, 0)</f>
        <v>0</v>
      </c>
      <c r="K51" s="85">
        <f t="shared" si="0"/>
        <v>0</v>
      </c>
    </row>
    <row r="52" spans="1:11" ht="39" customHeight="1" x14ac:dyDescent="0.3">
      <c r="A52" s="31" t="str" cm="1">
        <f t="array" ref="A52">IFERROR(INDEX(DEMANDA!$A$13:$A$220, ROW()-5), "")</f>
        <v/>
      </c>
      <c r="B52" s="31" t="str" cm="1">
        <f t="array" ref="B52">IFERROR(INDEX(DEMANDA!$B$13:$B$220, ROW()-5), "")</f>
        <v/>
      </c>
      <c r="C52" s="41">
        <f>_xlfn.XLOOKUP($B52,DEMANDA!$B55:$B304,DEMANDA!$D55:$D304,0)</f>
        <v>0</v>
      </c>
      <c r="D52" s="41">
        <f>_xlfn.XLOOKUP($B52, QUEJAS!$B55:$B304, QUEJAS!$F55:$F304, 0)</f>
        <v>0</v>
      </c>
      <c r="E52" s="41">
        <f>_xlfn.XLOOKUP(B52, 'COSTO ADM PÚBLICA'!$B$10:$B$220, 'COSTO ADM PÚBLICA'!$G$10:$G$220, "")</f>
        <v>0</v>
      </c>
      <c r="F52" s="41">
        <f>_xlfn.XLOOKUP($B52,'TIEMPO RESPUESTA'!$B54:$B304,'TIEMPO RESPUESTA'!$D54:$D304,0)</f>
        <v>0</v>
      </c>
      <c r="G52" s="41">
        <f xml:space="preserve"> _xlfn.XLOOKUP($B52, CANAL!$B54:$B271, CANAL!$D54:$D271, 0)</f>
        <v>0</v>
      </c>
      <c r="H52" s="41">
        <f>_xlfn.XLOOKUP($B52, CORRUPCIÓN!$B54:$B304, CORRUPCIÓN!$D54:$D304, 0)</f>
        <v>0</v>
      </c>
      <c r="I52" s="41">
        <f>_xlfn.XLOOKUP($B52, DEVOLUCIONES!$B54:$B298, DEVOLUCIONES!$F54:$F298, 0)</f>
        <v>0</v>
      </c>
      <c r="J52" s="41">
        <f>_xlfn.XLOOKUP($B52, VINCULADOS!$B$9:$B$220, VINCULADOS!$D$9:$D$220, 0)</f>
        <v>0</v>
      </c>
      <c r="K52" s="85">
        <f t="shared" si="0"/>
        <v>0</v>
      </c>
    </row>
    <row r="53" spans="1:11" ht="39" customHeight="1" x14ac:dyDescent="0.3">
      <c r="A53" s="31" t="str" cm="1">
        <f t="array" ref="A53">IFERROR(INDEX(DEMANDA!$A$13:$A$220, ROW()-5), "")</f>
        <v/>
      </c>
      <c r="B53" s="31" t="str" cm="1">
        <f t="array" ref="B53">IFERROR(INDEX(DEMANDA!$B$13:$B$220, ROW()-5), "")</f>
        <v/>
      </c>
      <c r="C53" s="41">
        <f>_xlfn.XLOOKUP($B53,DEMANDA!$B56:$B305,DEMANDA!$D56:$D305,0)</f>
        <v>0</v>
      </c>
      <c r="D53" s="41">
        <f>_xlfn.XLOOKUP($B53, QUEJAS!$B56:$B305, QUEJAS!$F56:$F305, 0)</f>
        <v>0</v>
      </c>
      <c r="E53" s="41">
        <f>_xlfn.XLOOKUP(B53, 'COSTO ADM PÚBLICA'!$B$10:$B$220, 'COSTO ADM PÚBLICA'!$G$10:$G$220, "")</f>
        <v>0</v>
      </c>
      <c r="F53" s="41">
        <f>_xlfn.XLOOKUP($B53,'TIEMPO RESPUESTA'!$B55:$B305,'TIEMPO RESPUESTA'!$D55:$D305,0)</f>
        <v>0</v>
      </c>
      <c r="G53" s="41">
        <f xml:space="preserve"> _xlfn.XLOOKUP($B53, CANAL!$B55:$B272, CANAL!$D55:$D272, 0)</f>
        <v>0</v>
      </c>
      <c r="H53" s="41">
        <f>_xlfn.XLOOKUP($B53, CORRUPCIÓN!$B55:$B305, CORRUPCIÓN!$D55:$D305, 0)</f>
        <v>0</v>
      </c>
      <c r="I53" s="41">
        <f>_xlfn.XLOOKUP($B53, DEVOLUCIONES!$B55:$B299, DEVOLUCIONES!$F55:$F299, 0)</f>
        <v>0</v>
      </c>
      <c r="J53" s="41">
        <f>_xlfn.XLOOKUP($B53, VINCULADOS!$B$9:$B$220, VINCULADOS!$D$9:$D$220, 0)</f>
        <v>0</v>
      </c>
      <c r="K53" s="85">
        <f t="shared" si="0"/>
        <v>0</v>
      </c>
    </row>
    <row r="54" spans="1:11" ht="39" customHeight="1" x14ac:dyDescent="0.3">
      <c r="A54" s="31" t="str" cm="1">
        <f t="array" ref="A54">IFERROR(INDEX(DEMANDA!$A$13:$A$220, ROW()-5), "")</f>
        <v/>
      </c>
      <c r="B54" s="31" t="str" cm="1">
        <f t="array" ref="B54">IFERROR(INDEX(DEMANDA!$B$13:$B$220, ROW()-5), "")</f>
        <v/>
      </c>
      <c r="C54" s="41">
        <f>_xlfn.XLOOKUP($B54,DEMANDA!$B57:$B306,DEMANDA!$D57:$D306,0)</f>
        <v>0</v>
      </c>
      <c r="D54" s="41">
        <f>_xlfn.XLOOKUP($B54, QUEJAS!$B57:$B306, QUEJAS!$F57:$F306, 0)</f>
        <v>0</v>
      </c>
      <c r="E54" s="41">
        <f>_xlfn.XLOOKUP(B54, 'COSTO ADM PÚBLICA'!$B$10:$B$220, 'COSTO ADM PÚBLICA'!$G$10:$G$220, "")</f>
        <v>0</v>
      </c>
      <c r="F54" s="41">
        <f>_xlfn.XLOOKUP($B54,'TIEMPO RESPUESTA'!$B56:$B306,'TIEMPO RESPUESTA'!$D56:$D306,0)</f>
        <v>0</v>
      </c>
      <c r="G54" s="41">
        <f xml:space="preserve"> _xlfn.XLOOKUP($B54, CANAL!$B56:$B273, CANAL!$D56:$D273, 0)</f>
        <v>0</v>
      </c>
      <c r="H54" s="41">
        <f>_xlfn.XLOOKUP($B54, CORRUPCIÓN!$B56:$B306, CORRUPCIÓN!$D56:$D306, 0)</f>
        <v>0</v>
      </c>
      <c r="I54" s="41">
        <f>_xlfn.XLOOKUP($B54, DEVOLUCIONES!$B56:$B300, DEVOLUCIONES!$F56:$F300, 0)</f>
        <v>0</v>
      </c>
      <c r="J54" s="41">
        <f>_xlfn.XLOOKUP($B54, VINCULADOS!$B$9:$B$220, VINCULADOS!$D$9:$D$220, 0)</f>
        <v>0</v>
      </c>
      <c r="K54" s="85">
        <f t="shared" si="0"/>
        <v>0</v>
      </c>
    </row>
    <row r="55" spans="1:11" ht="39" customHeight="1" x14ac:dyDescent="0.3">
      <c r="A55" s="31" t="str" cm="1">
        <f t="array" ref="A55">IFERROR(INDEX(DEMANDA!$A$13:$A$220, ROW()-5), "")</f>
        <v/>
      </c>
      <c r="B55" s="31" t="str" cm="1">
        <f t="array" ref="B55">IFERROR(INDEX(DEMANDA!$B$13:$B$220, ROW()-5), "")</f>
        <v/>
      </c>
      <c r="C55" s="41">
        <f>_xlfn.XLOOKUP($B55,DEMANDA!$B58:$B307,DEMANDA!$D58:$D307,0)</f>
        <v>0</v>
      </c>
      <c r="D55" s="41">
        <f>_xlfn.XLOOKUP($B55, QUEJAS!$B58:$B307, QUEJAS!$F58:$F307, 0)</f>
        <v>0</v>
      </c>
      <c r="E55" s="41">
        <f>_xlfn.XLOOKUP(B55, 'COSTO ADM PÚBLICA'!$B$10:$B$220, 'COSTO ADM PÚBLICA'!$G$10:$G$220, "")</f>
        <v>0</v>
      </c>
      <c r="F55" s="41">
        <f>_xlfn.XLOOKUP($B55,'TIEMPO RESPUESTA'!$B57:$B307,'TIEMPO RESPUESTA'!$D57:$D307,0)</f>
        <v>0</v>
      </c>
      <c r="G55" s="41">
        <f xml:space="preserve"> _xlfn.XLOOKUP($B55, CANAL!$B57:$B274, CANAL!$D57:$D274, 0)</f>
        <v>0</v>
      </c>
      <c r="H55" s="41">
        <f>_xlfn.XLOOKUP($B55, CORRUPCIÓN!$B57:$B307, CORRUPCIÓN!$D57:$D307, 0)</f>
        <v>0</v>
      </c>
      <c r="I55" s="41">
        <f>_xlfn.XLOOKUP($B55, DEVOLUCIONES!$B57:$B301, DEVOLUCIONES!$F57:$F301, 0)</f>
        <v>0</v>
      </c>
      <c r="J55" s="41">
        <f>_xlfn.XLOOKUP($B55, VINCULADOS!$B$9:$B$220, VINCULADOS!$D$9:$D$220, 0)</f>
        <v>0</v>
      </c>
      <c r="K55" s="85">
        <f t="shared" si="0"/>
        <v>0</v>
      </c>
    </row>
    <row r="56" spans="1:11" ht="39" customHeight="1" x14ac:dyDescent="0.3">
      <c r="A56" s="31" t="str" cm="1">
        <f t="array" ref="A56">IFERROR(INDEX(DEMANDA!$A$13:$A$220, ROW()-5), "")</f>
        <v/>
      </c>
      <c r="B56" s="31" t="str" cm="1">
        <f t="array" ref="B56">IFERROR(INDEX(DEMANDA!$B$13:$B$220, ROW()-5), "")</f>
        <v/>
      </c>
      <c r="C56" s="41">
        <f>_xlfn.XLOOKUP($B56,DEMANDA!$B59:$B308,DEMANDA!$D59:$D308,0)</f>
        <v>0</v>
      </c>
      <c r="D56" s="41">
        <f>_xlfn.XLOOKUP($B56, QUEJAS!$B59:$B308, QUEJAS!$F59:$F308, 0)</f>
        <v>0</v>
      </c>
      <c r="E56" s="41">
        <f>_xlfn.XLOOKUP(B56, 'COSTO ADM PÚBLICA'!$B$10:$B$220, 'COSTO ADM PÚBLICA'!$G$10:$G$220, "")</f>
        <v>0</v>
      </c>
      <c r="F56" s="41">
        <f>_xlfn.XLOOKUP($B56,'TIEMPO RESPUESTA'!$B58:$B308,'TIEMPO RESPUESTA'!$D58:$D308,0)</f>
        <v>0</v>
      </c>
      <c r="G56" s="41">
        <f xml:space="preserve"> _xlfn.XLOOKUP($B56, CANAL!$B58:$B275, CANAL!$D58:$D275, 0)</f>
        <v>0</v>
      </c>
      <c r="H56" s="41">
        <f>_xlfn.XLOOKUP($B56, CORRUPCIÓN!$B58:$B308, CORRUPCIÓN!$D58:$D308, 0)</f>
        <v>0</v>
      </c>
      <c r="I56" s="41">
        <f>_xlfn.XLOOKUP($B56, DEVOLUCIONES!$B58:$B302, DEVOLUCIONES!$F58:$F302, 0)</f>
        <v>0</v>
      </c>
      <c r="J56" s="41">
        <f>_xlfn.XLOOKUP($B56, VINCULADOS!$B$9:$B$220, VINCULADOS!$D$9:$D$220, 0)</f>
        <v>0</v>
      </c>
      <c r="K56" s="85">
        <f t="shared" si="0"/>
        <v>0</v>
      </c>
    </row>
    <row r="57" spans="1:11" ht="39" customHeight="1" x14ac:dyDescent="0.3">
      <c r="A57" s="31" t="str" cm="1">
        <f t="array" ref="A57">IFERROR(INDEX(DEMANDA!$A$13:$A$220, ROW()-5), "")</f>
        <v/>
      </c>
      <c r="B57" s="31" t="str" cm="1">
        <f t="array" ref="B57">IFERROR(INDEX(DEMANDA!$B$13:$B$220, ROW()-5), "")</f>
        <v/>
      </c>
      <c r="C57" s="41">
        <f>_xlfn.XLOOKUP($B57,DEMANDA!$B60:$B309,DEMANDA!$D60:$D309,0)</f>
        <v>0</v>
      </c>
      <c r="D57" s="41">
        <f>_xlfn.XLOOKUP($B57, QUEJAS!$B60:$B309, QUEJAS!$F60:$F309, 0)</f>
        <v>0</v>
      </c>
      <c r="E57" s="41">
        <f>_xlfn.XLOOKUP(B57, 'COSTO ADM PÚBLICA'!$B$10:$B$220, 'COSTO ADM PÚBLICA'!$G$10:$G$220, "")</f>
        <v>0</v>
      </c>
      <c r="F57" s="41">
        <f>_xlfn.XLOOKUP($B57,'TIEMPO RESPUESTA'!$B59:$B309,'TIEMPO RESPUESTA'!$D59:$D309,0)</f>
        <v>0</v>
      </c>
      <c r="G57" s="41">
        <f xml:space="preserve"> _xlfn.XLOOKUP($B57, CANAL!$B59:$B276, CANAL!$D59:$D276, 0)</f>
        <v>0</v>
      </c>
      <c r="H57" s="41">
        <f>_xlfn.XLOOKUP($B57, CORRUPCIÓN!$B59:$B309, CORRUPCIÓN!$D59:$D309, 0)</f>
        <v>0</v>
      </c>
      <c r="I57" s="41">
        <f>_xlfn.XLOOKUP($B57, DEVOLUCIONES!$B59:$B303, DEVOLUCIONES!$F59:$F303, 0)</f>
        <v>0</v>
      </c>
      <c r="J57" s="41">
        <f>_xlfn.XLOOKUP($B57, VINCULADOS!$B$9:$B$220, VINCULADOS!$D$9:$D$220, 0)</f>
        <v>0</v>
      </c>
      <c r="K57" s="85">
        <f t="shared" si="0"/>
        <v>0</v>
      </c>
    </row>
    <row r="58" spans="1:11" ht="39" customHeight="1" x14ac:dyDescent="0.3">
      <c r="A58" s="31" t="str" cm="1">
        <f t="array" ref="A58">IFERROR(INDEX(DEMANDA!$A$13:$A$220, ROW()-5), "")</f>
        <v/>
      </c>
      <c r="B58" s="31" t="str" cm="1">
        <f t="array" ref="B58">IFERROR(INDEX(DEMANDA!$B$13:$B$220, ROW()-5), "")</f>
        <v/>
      </c>
      <c r="C58" s="41">
        <f>_xlfn.XLOOKUP($B58,DEMANDA!$B61:$B310,DEMANDA!$D61:$D310,0)</f>
        <v>0</v>
      </c>
      <c r="D58" s="41">
        <f>_xlfn.XLOOKUP($B58, QUEJAS!$B61:$B310, QUEJAS!$F61:$F310, 0)</f>
        <v>0</v>
      </c>
      <c r="E58" s="41">
        <f>_xlfn.XLOOKUP(B58, 'COSTO ADM PÚBLICA'!$B$10:$B$220, 'COSTO ADM PÚBLICA'!$G$10:$G$220, "")</f>
        <v>0</v>
      </c>
      <c r="F58" s="41">
        <f>_xlfn.XLOOKUP($B58,'TIEMPO RESPUESTA'!$B60:$B310,'TIEMPO RESPUESTA'!$D60:$D310,0)</f>
        <v>0</v>
      </c>
      <c r="G58" s="41">
        <f xml:space="preserve"> _xlfn.XLOOKUP($B58, CANAL!$B60:$B277, CANAL!$D60:$D277, 0)</f>
        <v>0</v>
      </c>
      <c r="H58" s="41">
        <f>_xlfn.XLOOKUP($B58, CORRUPCIÓN!$B60:$B310, CORRUPCIÓN!$D60:$D310, 0)</f>
        <v>0</v>
      </c>
      <c r="I58" s="41">
        <f>_xlfn.XLOOKUP($B58, DEVOLUCIONES!$B60:$B304, DEVOLUCIONES!$F60:$F304, 0)</f>
        <v>0</v>
      </c>
      <c r="J58" s="41">
        <f>_xlfn.XLOOKUP($B58, VINCULADOS!$B$9:$B$220, VINCULADOS!$D$9:$D$220, 0)</f>
        <v>0</v>
      </c>
      <c r="K58" s="85">
        <f t="shared" si="0"/>
        <v>0</v>
      </c>
    </row>
    <row r="59" spans="1:11" ht="39" customHeight="1" x14ac:dyDescent="0.3">
      <c r="A59" s="31" t="str" cm="1">
        <f t="array" ref="A59">IFERROR(INDEX(DEMANDA!$A$13:$A$220, ROW()-5), "")</f>
        <v/>
      </c>
      <c r="B59" s="31" t="str" cm="1">
        <f t="array" ref="B59">IFERROR(INDEX(DEMANDA!$B$13:$B$220, ROW()-5), "")</f>
        <v/>
      </c>
      <c r="C59" s="41">
        <f>_xlfn.XLOOKUP($B59,DEMANDA!$B62:$B311,DEMANDA!$D62:$D311,0)</f>
        <v>0</v>
      </c>
      <c r="D59" s="41">
        <f>_xlfn.XLOOKUP($B59, QUEJAS!$B62:$B311, QUEJAS!$F62:$F311, 0)</f>
        <v>0</v>
      </c>
      <c r="E59" s="41">
        <f>_xlfn.XLOOKUP(B59, 'COSTO ADM PÚBLICA'!$B$10:$B$220, 'COSTO ADM PÚBLICA'!$G$10:$G$220, "")</f>
        <v>0</v>
      </c>
      <c r="F59" s="41">
        <f>_xlfn.XLOOKUP($B59,'TIEMPO RESPUESTA'!$B61:$B311,'TIEMPO RESPUESTA'!$D61:$D311,0)</f>
        <v>0</v>
      </c>
      <c r="G59" s="41">
        <f xml:space="preserve"> _xlfn.XLOOKUP($B59, CANAL!$B61:$B278, CANAL!$D61:$D278, 0)</f>
        <v>0</v>
      </c>
      <c r="H59" s="41">
        <f>_xlfn.XLOOKUP($B59, CORRUPCIÓN!$B61:$B311, CORRUPCIÓN!$D61:$D311, 0)</f>
        <v>0</v>
      </c>
      <c r="I59" s="41">
        <f>_xlfn.XLOOKUP($B59, DEVOLUCIONES!$B61:$B305, DEVOLUCIONES!$F61:$F305, 0)</f>
        <v>0</v>
      </c>
      <c r="J59" s="41">
        <f>_xlfn.XLOOKUP($B59, VINCULADOS!$B$9:$B$220, VINCULADOS!$D$9:$D$220, 0)</f>
        <v>0</v>
      </c>
      <c r="K59" s="85">
        <f t="shared" si="0"/>
        <v>0</v>
      </c>
    </row>
    <row r="60" spans="1:11" ht="39" customHeight="1" x14ac:dyDescent="0.3">
      <c r="A60" s="31" t="str" cm="1">
        <f t="array" ref="A60">IFERROR(INDEX(DEMANDA!$A$13:$A$220, ROW()-5), "")</f>
        <v/>
      </c>
      <c r="B60" s="31" t="str" cm="1">
        <f t="array" ref="B60">IFERROR(INDEX(DEMANDA!$B$13:$B$220, ROW()-5), "")</f>
        <v/>
      </c>
      <c r="C60" s="41">
        <f>_xlfn.XLOOKUP($B60,DEMANDA!$B63:$B312,DEMANDA!$D63:$D312,0)</f>
        <v>0</v>
      </c>
      <c r="D60" s="41">
        <f>_xlfn.XLOOKUP($B60, QUEJAS!$B63:$B312, QUEJAS!$F63:$F312, 0)</f>
        <v>0</v>
      </c>
      <c r="E60" s="41">
        <f>_xlfn.XLOOKUP(B60, 'COSTO ADM PÚBLICA'!$B$10:$B$220, 'COSTO ADM PÚBLICA'!$G$10:$G$220, "")</f>
        <v>0</v>
      </c>
      <c r="F60" s="41">
        <f>_xlfn.XLOOKUP($B60,'TIEMPO RESPUESTA'!$B62:$B312,'TIEMPO RESPUESTA'!$D62:$D312,0)</f>
        <v>0</v>
      </c>
      <c r="G60" s="41">
        <f xml:space="preserve"> _xlfn.XLOOKUP($B60, CANAL!$B62:$B279, CANAL!$D62:$D279, 0)</f>
        <v>0</v>
      </c>
      <c r="H60" s="41">
        <f>_xlfn.XLOOKUP($B60, CORRUPCIÓN!$B62:$B312, CORRUPCIÓN!$D62:$D312, 0)</f>
        <v>0</v>
      </c>
      <c r="I60" s="41">
        <f>_xlfn.XLOOKUP($B60, DEVOLUCIONES!$B62:$B306, DEVOLUCIONES!$F62:$F306, 0)</f>
        <v>0</v>
      </c>
      <c r="J60" s="41">
        <f>_xlfn.XLOOKUP($B60, VINCULADOS!$B$9:$B$220, VINCULADOS!$D$9:$D$220, 0)</f>
        <v>0</v>
      </c>
      <c r="K60" s="85">
        <f t="shared" si="0"/>
        <v>0</v>
      </c>
    </row>
    <row r="61" spans="1:11" ht="39" customHeight="1" x14ac:dyDescent="0.3">
      <c r="A61" s="31" t="str" cm="1">
        <f t="array" ref="A61">IFERROR(INDEX(DEMANDA!$A$13:$A$220, ROW()-5), "")</f>
        <v/>
      </c>
      <c r="B61" s="31" t="str" cm="1">
        <f t="array" ref="B61">IFERROR(INDEX(DEMANDA!$B$13:$B$220, ROW()-5), "")</f>
        <v/>
      </c>
      <c r="C61" s="41">
        <f>_xlfn.XLOOKUP($B61,DEMANDA!$B64:$B313,DEMANDA!$D64:$D313,0)</f>
        <v>0</v>
      </c>
      <c r="D61" s="41">
        <f>_xlfn.XLOOKUP($B61, QUEJAS!$B64:$B313, QUEJAS!$F64:$F313, 0)</f>
        <v>0</v>
      </c>
      <c r="E61" s="41">
        <f>_xlfn.XLOOKUP(B61, 'COSTO ADM PÚBLICA'!$B$10:$B$220, 'COSTO ADM PÚBLICA'!$G$10:$G$220, "")</f>
        <v>0</v>
      </c>
      <c r="F61" s="41">
        <f>_xlfn.XLOOKUP($B61,'TIEMPO RESPUESTA'!$B63:$B313,'TIEMPO RESPUESTA'!$D63:$D313,0)</f>
        <v>0</v>
      </c>
      <c r="G61" s="41">
        <f xml:space="preserve"> _xlfn.XLOOKUP($B61, CANAL!$B63:$B280, CANAL!$D63:$D280, 0)</f>
        <v>0</v>
      </c>
      <c r="H61" s="41">
        <f>_xlfn.XLOOKUP($B61, CORRUPCIÓN!$B63:$B313, CORRUPCIÓN!$D63:$D313, 0)</f>
        <v>0</v>
      </c>
      <c r="I61" s="41">
        <f>_xlfn.XLOOKUP($B61, DEVOLUCIONES!$B63:$B307, DEVOLUCIONES!$F63:$F307, 0)</f>
        <v>0</v>
      </c>
      <c r="J61" s="41">
        <f>_xlfn.XLOOKUP($B61, VINCULADOS!$B$9:$B$220, VINCULADOS!$D$9:$D$220, 0)</f>
        <v>0</v>
      </c>
      <c r="K61" s="85">
        <f t="shared" si="0"/>
        <v>0</v>
      </c>
    </row>
    <row r="62" spans="1:11" ht="39" customHeight="1" x14ac:dyDescent="0.3">
      <c r="A62" s="31" t="str" cm="1">
        <f t="array" ref="A62">IFERROR(INDEX(DEMANDA!$A$13:$A$220, ROW()-5), "")</f>
        <v/>
      </c>
      <c r="B62" s="31" t="str" cm="1">
        <f t="array" ref="B62">IFERROR(INDEX(DEMANDA!$B$13:$B$220, ROW()-5), "")</f>
        <v/>
      </c>
      <c r="C62" s="41">
        <f>_xlfn.XLOOKUP($B62,DEMANDA!$B65:$B314,DEMANDA!$D65:$D314,0)</f>
        <v>0</v>
      </c>
      <c r="D62" s="41">
        <f>_xlfn.XLOOKUP($B62, QUEJAS!$B65:$B314, QUEJAS!$F65:$F314, 0)</f>
        <v>0</v>
      </c>
      <c r="E62" s="41">
        <f>_xlfn.XLOOKUP(B62, 'COSTO ADM PÚBLICA'!$B$10:$B$220, 'COSTO ADM PÚBLICA'!$G$10:$G$220, "")</f>
        <v>0</v>
      </c>
      <c r="F62" s="41">
        <f>_xlfn.XLOOKUP($B62,'TIEMPO RESPUESTA'!$B64:$B314,'TIEMPO RESPUESTA'!$D64:$D314,0)</f>
        <v>0</v>
      </c>
      <c r="G62" s="41">
        <f xml:space="preserve"> _xlfn.XLOOKUP($B62, CANAL!$B64:$B281, CANAL!$D64:$D281, 0)</f>
        <v>0</v>
      </c>
      <c r="H62" s="41">
        <f>_xlfn.XLOOKUP($B62, CORRUPCIÓN!$B64:$B314, CORRUPCIÓN!$D64:$D314, 0)</f>
        <v>0</v>
      </c>
      <c r="I62" s="41">
        <f>_xlfn.XLOOKUP($B62, DEVOLUCIONES!$B64:$B308, DEVOLUCIONES!$F64:$F308, 0)</f>
        <v>0</v>
      </c>
      <c r="J62" s="41">
        <f>_xlfn.XLOOKUP($B62, VINCULADOS!$B$9:$B$220, VINCULADOS!$D$9:$D$220, 0)</f>
        <v>0</v>
      </c>
      <c r="K62" s="85">
        <f t="shared" si="0"/>
        <v>0</v>
      </c>
    </row>
    <row r="63" spans="1:11" ht="39" customHeight="1" x14ac:dyDescent="0.3">
      <c r="A63" s="31" t="str" cm="1">
        <f t="array" ref="A63">IFERROR(INDEX(DEMANDA!$A$13:$A$220, ROW()-5), "")</f>
        <v/>
      </c>
      <c r="B63" s="31" t="str" cm="1">
        <f t="array" ref="B63">IFERROR(INDEX(DEMANDA!$B$13:$B$220, ROW()-5), "")</f>
        <v/>
      </c>
      <c r="C63" s="41">
        <f>_xlfn.XLOOKUP($B63,DEMANDA!$B66:$B315,DEMANDA!$D66:$D315,0)</f>
        <v>0</v>
      </c>
      <c r="D63" s="41">
        <f>_xlfn.XLOOKUP($B63, QUEJAS!$B66:$B315, QUEJAS!$F66:$F315, 0)</f>
        <v>0</v>
      </c>
      <c r="E63" s="41">
        <f>_xlfn.XLOOKUP(B63, 'COSTO ADM PÚBLICA'!$B$10:$B$220, 'COSTO ADM PÚBLICA'!$G$10:$G$220, "")</f>
        <v>0</v>
      </c>
      <c r="F63" s="41">
        <f>_xlfn.XLOOKUP($B63,'TIEMPO RESPUESTA'!$B65:$B315,'TIEMPO RESPUESTA'!$D65:$D315,0)</f>
        <v>0</v>
      </c>
      <c r="G63" s="41">
        <f xml:space="preserve"> _xlfn.XLOOKUP($B63, CANAL!$B65:$B282, CANAL!$D65:$D282, 0)</f>
        <v>0</v>
      </c>
      <c r="H63" s="41">
        <f>_xlfn.XLOOKUP($B63, CORRUPCIÓN!$B65:$B315, CORRUPCIÓN!$D65:$D315, 0)</f>
        <v>0</v>
      </c>
      <c r="I63" s="41">
        <f>_xlfn.XLOOKUP($B63, DEVOLUCIONES!$B65:$B309, DEVOLUCIONES!$F65:$F309, 0)</f>
        <v>0</v>
      </c>
      <c r="J63" s="41">
        <f>_xlfn.XLOOKUP($B63, VINCULADOS!$B$9:$B$220, VINCULADOS!$D$9:$D$220, 0)</f>
        <v>0</v>
      </c>
      <c r="K63" s="85">
        <f t="shared" si="0"/>
        <v>0</v>
      </c>
    </row>
    <row r="64" spans="1:11" ht="39" customHeight="1" x14ac:dyDescent="0.3">
      <c r="A64" s="31" t="str" cm="1">
        <f t="array" ref="A64">IFERROR(INDEX(DEMANDA!$A$13:$A$220, ROW()-5), "")</f>
        <v/>
      </c>
      <c r="B64" s="31" t="str" cm="1">
        <f t="array" ref="B64">IFERROR(INDEX(DEMANDA!$B$13:$B$220, ROW()-5), "")</f>
        <v/>
      </c>
      <c r="C64" s="41">
        <f>_xlfn.XLOOKUP($B64,DEMANDA!$B67:$B316,DEMANDA!$D67:$D316,0)</f>
        <v>0</v>
      </c>
      <c r="D64" s="41">
        <f>_xlfn.XLOOKUP($B64, QUEJAS!$B67:$B316, QUEJAS!$F67:$F316, 0)</f>
        <v>0</v>
      </c>
      <c r="E64" s="41">
        <f>_xlfn.XLOOKUP(B64, 'COSTO ADM PÚBLICA'!$B$10:$B$220, 'COSTO ADM PÚBLICA'!$G$10:$G$220, "")</f>
        <v>0</v>
      </c>
      <c r="F64" s="41">
        <f>_xlfn.XLOOKUP($B64,'TIEMPO RESPUESTA'!$B66:$B316,'TIEMPO RESPUESTA'!$D66:$D316,0)</f>
        <v>0</v>
      </c>
      <c r="G64" s="41">
        <f xml:space="preserve"> _xlfn.XLOOKUP($B64, CANAL!$B66:$B283, CANAL!$D66:$D283, 0)</f>
        <v>0</v>
      </c>
      <c r="H64" s="41">
        <f>_xlfn.XLOOKUP($B64, CORRUPCIÓN!$B66:$B316, CORRUPCIÓN!$D66:$D316, 0)</f>
        <v>0</v>
      </c>
      <c r="I64" s="41">
        <f>_xlfn.XLOOKUP($B64, DEVOLUCIONES!$B66:$B310, DEVOLUCIONES!$F66:$F310, 0)</f>
        <v>0</v>
      </c>
      <c r="J64" s="41">
        <f>_xlfn.XLOOKUP($B64, VINCULADOS!$B$9:$B$220, VINCULADOS!$D$9:$D$220, 0)</f>
        <v>0</v>
      </c>
      <c r="K64" s="85">
        <f t="shared" si="0"/>
        <v>0</v>
      </c>
    </row>
    <row r="65" spans="1:11" ht="39" customHeight="1" x14ac:dyDescent="0.3">
      <c r="A65" s="31" t="str" cm="1">
        <f t="array" ref="A65">IFERROR(INDEX(DEMANDA!$A$13:$A$220, ROW()-5), "")</f>
        <v/>
      </c>
      <c r="B65" s="31" t="str" cm="1">
        <f t="array" ref="B65">IFERROR(INDEX(DEMANDA!$B$13:$B$220, ROW()-5), "")</f>
        <v/>
      </c>
      <c r="C65" s="41">
        <f>_xlfn.XLOOKUP($B65,DEMANDA!$B68:$B317,DEMANDA!$D68:$D317,0)</f>
        <v>0</v>
      </c>
      <c r="D65" s="41">
        <f>_xlfn.XLOOKUP($B65, QUEJAS!$B68:$B317, QUEJAS!$F68:$F317, 0)</f>
        <v>0</v>
      </c>
      <c r="E65" s="41">
        <f>_xlfn.XLOOKUP(B65, 'COSTO ADM PÚBLICA'!$B$10:$B$220, 'COSTO ADM PÚBLICA'!$G$10:$G$220, "")</f>
        <v>0</v>
      </c>
      <c r="F65" s="41">
        <f>_xlfn.XLOOKUP($B65,'TIEMPO RESPUESTA'!$B67:$B317,'TIEMPO RESPUESTA'!$D67:$D317,0)</f>
        <v>0</v>
      </c>
      <c r="G65" s="41">
        <f xml:space="preserve"> _xlfn.XLOOKUP($B65, CANAL!$B67:$B284, CANAL!$D67:$D284, 0)</f>
        <v>0</v>
      </c>
      <c r="H65" s="41">
        <f>_xlfn.XLOOKUP($B65, CORRUPCIÓN!$B67:$B317, CORRUPCIÓN!$D67:$D317, 0)</f>
        <v>0</v>
      </c>
      <c r="I65" s="41">
        <f>_xlfn.XLOOKUP($B65, DEVOLUCIONES!$B67:$B311, DEVOLUCIONES!$F67:$F311, 0)</f>
        <v>0</v>
      </c>
      <c r="J65" s="41">
        <f>_xlfn.XLOOKUP($B65, VINCULADOS!$B$9:$B$220, VINCULADOS!$D$9:$D$220, 0)</f>
        <v>0</v>
      </c>
      <c r="K65" s="85">
        <f t="shared" si="0"/>
        <v>0</v>
      </c>
    </row>
    <row r="66" spans="1:11" ht="39" customHeight="1" x14ac:dyDescent="0.3">
      <c r="A66" s="31" t="str" cm="1">
        <f t="array" ref="A66">IFERROR(INDEX(DEMANDA!$A$13:$A$220, ROW()-5), "")</f>
        <v/>
      </c>
      <c r="B66" s="31" t="str" cm="1">
        <f t="array" ref="B66">IFERROR(INDEX(DEMANDA!$B$13:$B$220, ROW()-5), "")</f>
        <v/>
      </c>
      <c r="C66" s="41">
        <f>_xlfn.XLOOKUP($B66,DEMANDA!$B69:$B318,DEMANDA!$D69:$D318,0)</f>
        <v>0</v>
      </c>
      <c r="D66" s="41">
        <f>_xlfn.XLOOKUP($B66, QUEJAS!$B69:$B318, QUEJAS!$F69:$F318, 0)</f>
        <v>0</v>
      </c>
      <c r="E66" s="41">
        <f>_xlfn.XLOOKUP(B66, 'COSTO ADM PÚBLICA'!$B$10:$B$220, 'COSTO ADM PÚBLICA'!$G$10:$G$220, "")</f>
        <v>0</v>
      </c>
      <c r="F66" s="41">
        <f>_xlfn.XLOOKUP($B66,'TIEMPO RESPUESTA'!$B68:$B318,'TIEMPO RESPUESTA'!$D68:$D318,0)</f>
        <v>0</v>
      </c>
      <c r="G66" s="41">
        <f xml:space="preserve"> _xlfn.XLOOKUP($B66, CANAL!$B68:$B285, CANAL!$D68:$D285, 0)</f>
        <v>0</v>
      </c>
      <c r="H66" s="41">
        <f>_xlfn.XLOOKUP($B66, CORRUPCIÓN!$B68:$B318, CORRUPCIÓN!$D68:$D318, 0)</f>
        <v>0</v>
      </c>
      <c r="I66" s="41">
        <f>_xlfn.XLOOKUP($B66, DEVOLUCIONES!$B68:$B312, DEVOLUCIONES!$F68:$F312, 0)</f>
        <v>0</v>
      </c>
      <c r="J66" s="41">
        <f>_xlfn.XLOOKUP($B66, VINCULADOS!$B$9:$B$220, VINCULADOS!$D$9:$D$220, 0)</f>
        <v>0</v>
      </c>
      <c r="K66" s="85">
        <f t="shared" si="0"/>
        <v>0</v>
      </c>
    </row>
    <row r="67" spans="1:11" ht="39" customHeight="1" x14ac:dyDescent="0.3">
      <c r="A67" s="31" t="str" cm="1">
        <f t="array" ref="A67">IFERROR(INDEX(DEMANDA!$A$13:$A$220, ROW()-5), "")</f>
        <v/>
      </c>
      <c r="B67" s="31" t="str" cm="1">
        <f t="array" ref="B67">IFERROR(INDEX(DEMANDA!$B$13:$B$220, ROW()-5), "")</f>
        <v/>
      </c>
      <c r="C67" s="41">
        <f>_xlfn.XLOOKUP($B67,DEMANDA!$B70:$B319,DEMANDA!$D70:$D319,0)</f>
        <v>0</v>
      </c>
      <c r="D67" s="41">
        <f>_xlfn.XLOOKUP($B67, QUEJAS!$B70:$B319, QUEJAS!$F70:$F319, 0)</f>
        <v>0</v>
      </c>
      <c r="E67" s="41">
        <f>_xlfn.XLOOKUP(B67, 'COSTO ADM PÚBLICA'!$B$10:$B$220, 'COSTO ADM PÚBLICA'!$G$10:$G$220, "")</f>
        <v>0</v>
      </c>
      <c r="F67" s="41">
        <f>_xlfn.XLOOKUP($B67,'TIEMPO RESPUESTA'!$B69:$B319,'TIEMPO RESPUESTA'!$D69:$D319,0)</f>
        <v>0</v>
      </c>
      <c r="G67" s="41">
        <f xml:space="preserve"> _xlfn.XLOOKUP($B67, CANAL!$B69:$B286, CANAL!$D69:$D286, 0)</f>
        <v>0</v>
      </c>
      <c r="H67" s="41">
        <f>_xlfn.XLOOKUP($B67, CORRUPCIÓN!$B69:$B319, CORRUPCIÓN!$D69:$D319, 0)</f>
        <v>0</v>
      </c>
      <c r="I67" s="41">
        <f>_xlfn.XLOOKUP($B67, DEVOLUCIONES!$B69:$B313, DEVOLUCIONES!$F69:$F313, 0)</f>
        <v>0</v>
      </c>
      <c r="J67" s="41">
        <f>_xlfn.XLOOKUP($B67, VINCULADOS!$B$9:$B$220, VINCULADOS!$D$9:$D$220, 0)</f>
        <v>0</v>
      </c>
      <c r="K67" s="85">
        <f t="shared" si="0"/>
        <v>0</v>
      </c>
    </row>
    <row r="68" spans="1:11" ht="39" customHeight="1" x14ac:dyDescent="0.3">
      <c r="A68" s="31" t="str" cm="1">
        <f t="array" ref="A68">IFERROR(INDEX(DEMANDA!$A$13:$A$220, ROW()-5), "")</f>
        <v/>
      </c>
      <c r="B68" s="31" t="str" cm="1">
        <f t="array" ref="B68">IFERROR(INDEX(DEMANDA!$B$13:$B$220, ROW()-5), "")</f>
        <v/>
      </c>
      <c r="C68" s="41">
        <f>_xlfn.XLOOKUP($B68,DEMANDA!$B71:$B320,DEMANDA!$D71:$D320,0)</f>
        <v>0</v>
      </c>
      <c r="D68" s="41">
        <f>_xlfn.XLOOKUP($B68, QUEJAS!$B71:$B320, QUEJAS!$F71:$F320, 0)</f>
        <v>0</v>
      </c>
      <c r="E68" s="41">
        <f>_xlfn.XLOOKUP(B68, 'COSTO ADM PÚBLICA'!$B$10:$B$220, 'COSTO ADM PÚBLICA'!$G$10:$G$220, "")</f>
        <v>0</v>
      </c>
      <c r="F68" s="41">
        <f>_xlfn.XLOOKUP($B68,'TIEMPO RESPUESTA'!$B70:$B320,'TIEMPO RESPUESTA'!$D70:$D320,0)</f>
        <v>0</v>
      </c>
      <c r="G68" s="41">
        <f xml:space="preserve"> _xlfn.XLOOKUP($B68, CANAL!$B70:$B287, CANAL!$D70:$D287, 0)</f>
        <v>0</v>
      </c>
      <c r="H68" s="41">
        <f>_xlfn.XLOOKUP($B68, CORRUPCIÓN!$B70:$B320, CORRUPCIÓN!$D70:$D320, 0)</f>
        <v>0</v>
      </c>
      <c r="I68" s="41">
        <f>_xlfn.XLOOKUP($B68, DEVOLUCIONES!$B70:$B314, DEVOLUCIONES!$F70:$F314, 0)</f>
        <v>0</v>
      </c>
      <c r="J68" s="41">
        <f>_xlfn.XLOOKUP($B68, VINCULADOS!$B$9:$B$220, VINCULADOS!$D$9:$D$220, 0)</f>
        <v>0</v>
      </c>
      <c r="K68" s="85">
        <f t="shared" si="0"/>
        <v>0</v>
      </c>
    </row>
    <row r="69" spans="1:11" ht="39" customHeight="1" x14ac:dyDescent="0.3">
      <c r="A69" s="31" t="str" cm="1">
        <f t="array" ref="A69">IFERROR(INDEX(DEMANDA!$A$13:$A$220, ROW()-5), "")</f>
        <v/>
      </c>
      <c r="B69" s="31" t="str" cm="1">
        <f t="array" ref="B69">IFERROR(INDEX(DEMANDA!$B$13:$B$220, ROW()-5), "")</f>
        <v/>
      </c>
      <c r="C69" s="41">
        <f>_xlfn.XLOOKUP($B69,DEMANDA!$B72:$B321,DEMANDA!$D72:$D321,0)</f>
        <v>0</v>
      </c>
      <c r="D69" s="41">
        <f>_xlfn.XLOOKUP($B69, QUEJAS!$B72:$B321, QUEJAS!$F72:$F321, 0)</f>
        <v>0</v>
      </c>
      <c r="E69" s="41">
        <f>_xlfn.XLOOKUP(B69, 'COSTO ADM PÚBLICA'!$B$10:$B$220, 'COSTO ADM PÚBLICA'!$G$10:$G$220, "")</f>
        <v>0</v>
      </c>
      <c r="F69" s="41">
        <f>_xlfn.XLOOKUP($B69,'TIEMPO RESPUESTA'!$B71:$B321,'TIEMPO RESPUESTA'!$D71:$D321,0)</f>
        <v>0</v>
      </c>
      <c r="G69" s="41">
        <f xml:space="preserve"> _xlfn.XLOOKUP($B69, CANAL!$B71:$B288, CANAL!$D71:$D288, 0)</f>
        <v>0</v>
      </c>
      <c r="H69" s="41">
        <f>_xlfn.XLOOKUP($B69, CORRUPCIÓN!$B71:$B321, CORRUPCIÓN!$D71:$D321, 0)</f>
        <v>0</v>
      </c>
      <c r="I69" s="41">
        <f>_xlfn.XLOOKUP($B69, DEVOLUCIONES!$B71:$B315, DEVOLUCIONES!$F71:$F315, 0)</f>
        <v>0</v>
      </c>
      <c r="J69" s="41">
        <f>_xlfn.XLOOKUP($B69, VINCULADOS!$B$9:$B$220, VINCULADOS!$D$9:$D$220, 0)</f>
        <v>0</v>
      </c>
      <c r="K69" s="85">
        <f t="shared" si="0"/>
        <v>0</v>
      </c>
    </row>
    <row r="70" spans="1:11" ht="39" customHeight="1" x14ac:dyDescent="0.3">
      <c r="A70" s="31" t="str" cm="1">
        <f t="array" ref="A70">IFERROR(INDEX(DEMANDA!$A$13:$A$220, ROW()-5), "")</f>
        <v/>
      </c>
      <c r="B70" s="31" t="str" cm="1">
        <f t="array" ref="B70">IFERROR(INDEX(DEMANDA!$B$13:$B$220, ROW()-5), "")</f>
        <v/>
      </c>
      <c r="C70" s="41">
        <f>_xlfn.XLOOKUP($B70,DEMANDA!$B73:$B322,DEMANDA!$D73:$D322,0)</f>
        <v>0</v>
      </c>
      <c r="D70" s="41">
        <f>_xlfn.XLOOKUP($B70, QUEJAS!$B73:$B322, QUEJAS!$F73:$F322, 0)</f>
        <v>0</v>
      </c>
      <c r="E70" s="41">
        <f>_xlfn.XLOOKUP(B70, 'COSTO ADM PÚBLICA'!$B$10:$B$220, 'COSTO ADM PÚBLICA'!$G$10:$G$220, "")</f>
        <v>0</v>
      </c>
      <c r="F70" s="41">
        <f>_xlfn.XLOOKUP($B70,'TIEMPO RESPUESTA'!$B72:$B322,'TIEMPO RESPUESTA'!$D72:$D322,0)</f>
        <v>0</v>
      </c>
      <c r="G70" s="41">
        <f xml:space="preserve"> _xlfn.XLOOKUP($B70, CANAL!$B72:$B289, CANAL!$D72:$D289, 0)</f>
        <v>0</v>
      </c>
      <c r="H70" s="41">
        <f>_xlfn.XLOOKUP($B70, CORRUPCIÓN!$B72:$B322, CORRUPCIÓN!$D72:$D322, 0)</f>
        <v>0</v>
      </c>
      <c r="I70" s="41">
        <f>_xlfn.XLOOKUP($B70, DEVOLUCIONES!$B72:$B316, DEVOLUCIONES!$F72:$F316, 0)</f>
        <v>0</v>
      </c>
      <c r="J70" s="41">
        <f>_xlfn.XLOOKUP($B70, VINCULADOS!$B$9:$B$220, VINCULADOS!$D$9:$D$220, 0)</f>
        <v>0</v>
      </c>
      <c r="K70" s="85">
        <f t="shared" si="0"/>
        <v>0</v>
      </c>
    </row>
    <row r="71" spans="1:11" ht="39" customHeight="1" x14ac:dyDescent="0.3">
      <c r="A71" s="31" t="str" cm="1">
        <f t="array" ref="A71">IFERROR(INDEX(DEMANDA!$A$13:$A$220, ROW()-5), "")</f>
        <v/>
      </c>
      <c r="B71" s="31" t="str" cm="1">
        <f t="array" ref="B71">IFERROR(INDEX(DEMANDA!$B$13:$B$220, ROW()-5), "")</f>
        <v/>
      </c>
      <c r="C71" s="41">
        <f>_xlfn.XLOOKUP($B71,DEMANDA!$B74:$B323,DEMANDA!$D74:$D323,0)</f>
        <v>0</v>
      </c>
      <c r="D71" s="41">
        <f>_xlfn.XLOOKUP($B71, QUEJAS!$B74:$B323, QUEJAS!$F74:$F323, 0)</f>
        <v>0</v>
      </c>
      <c r="E71" s="41">
        <f>_xlfn.XLOOKUP(B71, 'COSTO ADM PÚBLICA'!$B$10:$B$220, 'COSTO ADM PÚBLICA'!$G$10:$G$220, "")</f>
        <v>0</v>
      </c>
      <c r="F71" s="41">
        <f>_xlfn.XLOOKUP($B71,'TIEMPO RESPUESTA'!$B73:$B323,'TIEMPO RESPUESTA'!$D73:$D323,0)</f>
        <v>0</v>
      </c>
      <c r="G71" s="41">
        <f xml:space="preserve"> _xlfn.XLOOKUP($B71, CANAL!$B73:$B290, CANAL!$D73:$D290, 0)</f>
        <v>0</v>
      </c>
      <c r="H71" s="41">
        <f>_xlfn.XLOOKUP($B71, CORRUPCIÓN!$B73:$B323, CORRUPCIÓN!$D73:$D323, 0)</f>
        <v>0</v>
      </c>
      <c r="I71" s="41">
        <f>_xlfn.XLOOKUP($B71, DEVOLUCIONES!$B73:$B317, DEVOLUCIONES!$F73:$F317, 0)</f>
        <v>0</v>
      </c>
      <c r="J71" s="41">
        <f>_xlfn.XLOOKUP($B71, VINCULADOS!$B$9:$B$220, VINCULADOS!$D$9:$D$220, 0)</f>
        <v>0</v>
      </c>
      <c r="K71" s="85">
        <f t="shared" ref="K71:K134" si="1">SUM(C71:J71)</f>
        <v>0</v>
      </c>
    </row>
    <row r="72" spans="1:11" ht="39" customHeight="1" x14ac:dyDescent="0.3">
      <c r="A72" s="31" t="str" cm="1">
        <f t="array" ref="A72">IFERROR(INDEX(DEMANDA!$A$13:$A$220, ROW()-5), "")</f>
        <v/>
      </c>
      <c r="B72" s="31" t="str" cm="1">
        <f t="array" ref="B72">IFERROR(INDEX(DEMANDA!$B$13:$B$220, ROW()-5), "")</f>
        <v/>
      </c>
      <c r="C72" s="41">
        <f>_xlfn.XLOOKUP($B72,DEMANDA!$B75:$B324,DEMANDA!$D75:$D324,0)</f>
        <v>0</v>
      </c>
      <c r="D72" s="41">
        <f>_xlfn.XLOOKUP($B72, QUEJAS!$B75:$B324, QUEJAS!$F75:$F324, 0)</f>
        <v>0</v>
      </c>
      <c r="E72" s="41">
        <f>_xlfn.XLOOKUP(B72, 'COSTO ADM PÚBLICA'!$B$10:$B$220, 'COSTO ADM PÚBLICA'!$G$10:$G$220, "")</f>
        <v>0</v>
      </c>
      <c r="F72" s="41">
        <f>_xlfn.XLOOKUP($B72,'TIEMPO RESPUESTA'!$B74:$B324,'TIEMPO RESPUESTA'!$D74:$D324,0)</f>
        <v>0</v>
      </c>
      <c r="G72" s="41">
        <f xml:space="preserve"> _xlfn.XLOOKUP($B72, CANAL!$B74:$B291, CANAL!$D74:$D291, 0)</f>
        <v>0</v>
      </c>
      <c r="H72" s="41">
        <f>_xlfn.XLOOKUP($B72, CORRUPCIÓN!$B74:$B324, CORRUPCIÓN!$D74:$D324, 0)</f>
        <v>0</v>
      </c>
      <c r="I72" s="41">
        <f>_xlfn.XLOOKUP($B72, DEVOLUCIONES!$B74:$B318, DEVOLUCIONES!$F74:$F318, 0)</f>
        <v>0</v>
      </c>
      <c r="J72" s="41">
        <f>_xlfn.XLOOKUP($B72, VINCULADOS!$B$9:$B$220, VINCULADOS!$D$9:$D$220, 0)</f>
        <v>0</v>
      </c>
      <c r="K72" s="85">
        <f t="shared" si="1"/>
        <v>0</v>
      </c>
    </row>
    <row r="73" spans="1:11" ht="39" customHeight="1" x14ac:dyDescent="0.3">
      <c r="A73" s="31" t="str" cm="1">
        <f t="array" ref="A73">IFERROR(INDEX(DEMANDA!$A$13:$A$220, ROW()-5), "")</f>
        <v/>
      </c>
      <c r="B73" s="31" t="str" cm="1">
        <f t="array" ref="B73">IFERROR(INDEX(DEMANDA!$B$13:$B$220, ROW()-5), "")</f>
        <v/>
      </c>
      <c r="C73" s="41">
        <f>_xlfn.XLOOKUP($B73,DEMANDA!$B76:$B325,DEMANDA!$D76:$D325,0)</f>
        <v>0</v>
      </c>
      <c r="D73" s="41">
        <f>_xlfn.XLOOKUP($B73, QUEJAS!$B76:$B325, QUEJAS!$F76:$F325, 0)</f>
        <v>0</v>
      </c>
      <c r="E73" s="41">
        <f>_xlfn.XLOOKUP(B73, 'COSTO ADM PÚBLICA'!$B$10:$B$220, 'COSTO ADM PÚBLICA'!$G$10:$G$220, "")</f>
        <v>0</v>
      </c>
      <c r="F73" s="41">
        <f>_xlfn.XLOOKUP($B73,'TIEMPO RESPUESTA'!$B75:$B325,'TIEMPO RESPUESTA'!$D75:$D325,0)</f>
        <v>0</v>
      </c>
      <c r="G73" s="41">
        <f xml:space="preserve"> _xlfn.XLOOKUP($B73, CANAL!$B75:$B292, CANAL!$D75:$D292, 0)</f>
        <v>0</v>
      </c>
      <c r="H73" s="41">
        <f>_xlfn.XLOOKUP($B73, CORRUPCIÓN!$B75:$B325, CORRUPCIÓN!$D75:$D325, 0)</f>
        <v>0</v>
      </c>
      <c r="I73" s="41">
        <f>_xlfn.XLOOKUP($B73, DEVOLUCIONES!$B75:$B319, DEVOLUCIONES!$F75:$F319, 0)</f>
        <v>0</v>
      </c>
      <c r="J73" s="41">
        <f>_xlfn.XLOOKUP($B73, VINCULADOS!$B$9:$B$220, VINCULADOS!$D$9:$D$220, 0)</f>
        <v>0</v>
      </c>
      <c r="K73" s="85">
        <f t="shared" si="1"/>
        <v>0</v>
      </c>
    </row>
    <row r="74" spans="1:11" ht="39" customHeight="1" x14ac:dyDescent="0.3">
      <c r="A74" s="31" t="str" cm="1">
        <f t="array" ref="A74">IFERROR(INDEX(DEMANDA!$A$13:$A$220, ROW()-5), "")</f>
        <v/>
      </c>
      <c r="B74" s="31" t="str" cm="1">
        <f t="array" ref="B74">IFERROR(INDEX(DEMANDA!$B$13:$B$220, ROW()-5), "")</f>
        <v/>
      </c>
      <c r="C74" s="41">
        <f>_xlfn.XLOOKUP($B74,DEMANDA!$B77:$B326,DEMANDA!$D77:$D326,0)</f>
        <v>0</v>
      </c>
      <c r="D74" s="41">
        <f>_xlfn.XLOOKUP($B74, QUEJAS!$B77:$B326, QUEJAS!$F77:$F326, 0)</f>
        <v>0</v>
      </c>
      <c r="E74" s="41">
        <f>_xlfn.XLOOKUP(B74, 'COSTO ADM PÚBLICA'!$B$10:$B$220, 'COSTO ADM PÚBLICA'!$G$10:$G$220, "")</f>
        <v>0</v>
      </c>
      <c r="F74" s="41">
        <f>_xlfn.XLOOKUP($B74,'TIEMPO RESPUESTA'!$B76:$B326,'TIEMPO RESPUESTA'!$D76:$D326,0)</f>
        <v>0</v>
      </c>
      <c r="G74" s="41">
        <f xml:space="preserve"> _xlfn.XLOOKUP($B74, CANAL!$B76:$B293, CANAL!$D76:$D293, 0)</f>
        <v>0</v>
      </c>
      <c r="H74" s="41">
        <f>_xlfn.XLOOKUP($B74, CORRUPCIÓN!$B76:$B326, CORRUPCIÓN!$D76:$D326, 0)</f>
        <v>0</v>
      </c>
      <c r="I74" s="41">
        <f>_xlfn.XLOOKUP($B74, DEVOLUCIONES!$B76:$B320, DEVOLUCIONES!$F76:$F320, 0)</f>
        <v>0</v>
      </c>
      <c r="J74" s="41">
        <f>_xlfn.XLOOKUP($B74, VINCULADOS!$B$9:$B$220, VINCULADOS!$D$9:$D$220, 0)</f>
        <v>0</v>
      </c>
      <c r="K74" s="85">
        <f t="shared" si="1"/>
        <v>0</v>
      </c>
    </row>
    <row r="75" spans="1:11" ht="39" customHeight="1" x14ac:dyDescent="0.3">
      <c r="A75" s="31" t="str" cm="1">
        <f t="array" ref="A75">IFERROR(INDEX(DEMANDA!$A$13:$A$220, ROW()-5), "")</f>
        <v/>
      </c>
      <c r="B75" s="31" t="str" cm="1">
        <f t="array" ref="B75">IFERROR(INDEX(DEMANDA!$B$13:$B$220, ROW()-5), "")</f>
        <v/>
      </c>
      <c r="C75" s="41">
        <f>_xlfn.XLOOKUP($B75,DEMANDA!$B78:$B327,DEMANDA!$D78:$D327,0)</f>
        <v>0</v>
      </c>
      <c r="D75" s="41">
        <f>_xlfn.XLOOKUP($B75, QUEJAS!$B78:$B327, QUEJAS!$F78:$F327, 0)</f>
        <v>0</v>
      </c>
      <c r="E75" s="41">
        <f>_xlfn.XLOOKUP(B75, 'COSTO ADM PÚBLICA'!$B$10:$B$220, 'COSTO ADM PÚBLICA'!$G$10:$G$220, "")</f>
        <v>0</v>
      </c>
      <c r="F75" s="41">
        <f>_xlfn.XLOOKUP($B75,'TIEMPO RESPUESTA'!$B77:$B327,'TIEMPO RESPUESTA'!$D77:$D327,0)</f>
        <v>0</v>
      </c>
      <c r="G75" s="41">
        <f xml:space="preserve"> _xlfn.XLOOKUP($B75, CANAL!$B77:$B294, CANAL!$D77:$D294, 0)</f>
        <v>0</v>
      </c>
      <c r="H75" s="41">
        <f>_xlfn.XLOOKUP($B75, CORRUPCIÓN!$B77:$B327, CORRUPCIÓN!$D77:$D327, 0)</f>
        <v>0</v>
      </c>
      <c r="I75" s="41">
        <f>_xlfn.XLOOKUP($B75, DEVOLUCIONES!$B77:$B321, DEVOLUCIONES!$F77:$F321, 0)</f>
        <v>0</v>
      </c>
      <c r="J75" s="41">
        <f>_xlfn.XLOOKUP($B75, VINCULADOS!$B$9:$B$220, VINCULADOS!$D$9:$D$220, 0)</f>
        <v>0</v>
      </c>
      <c r="K75" s="85">
        <f t="shared" si="1"/>
        <v>0</v>
      </c>
    </row>
    <row r="76" spans="1:11" ht="39" customHeight="1" x14ac:dyDescent="0.3">
      <c r="A76" s="31" t="str" cm="1">
        <f t="array" ref="A76">IFERROR(INDEX(DEMANDA!$A$13:$A$220, ROW()-5), "")</f>
        <v/>
      </c>
      <c r="B76" s="31" t="str" cm="1">
        <f t="array" ref="B76">IFERROR(INDEX(DEMANDA!$B$13:$B$220, ROW()-5), "")</f>
        <v/>
      </c>
      <c r="C76" s="41">
        <f>_xlfn.XLOOKUP($B76,DEMANDA!$B79:$B328,DEMANDA!$D79:$D328,0)</f>
        <v>0</v>
      </c>
      <c r="D76" s="41">
        <f>_xlfn.XLOOKUP($B76, QUEJAS!$B79:$B328, QUEJAS!$F79:$F328, 0)</f>
        <v>0</v>
      </c>
      <c r="E76" s="41">
        <f>_xlfn.XLOOKUP(B76, 'COSTO ADM PÚBLICA'!$B$10:$B$220, 'COSTO ADM PÚBLICA'!$G$10:$G$220, "")</f>
        <v>0</v>
      </c>
      <c r="F76" s="41">
        <f>_xlfn.XLOOKUP($B76,'TIEMPO RESPUESTA'!$B78:$B328,'TIEMPO RESPUESTA'!$D78:$D328,0)</f>
        <v>0</v>
      </c>
      <c r="G76" s="41">
        <f xml:space="preserve"> _xlfn.XLOOKUP($B76, CANAL!$B78:$B295, CANAL!$D78:$D295, 0)</f>
        <v>0</v>
      </c>
      <c r="H76" s="41">
        <f>_xlfn.XLOOKUP($B76, CORRUPCIÓN!$B78:$B328, CORRUPCIÓN!$D78:$D328, 0)</f>
        <v>0</v>
      </c>
      <c r="I76" s="41">
        <f>_xlfn.XLOOKUP($B76, DEVOLUCIONES!$B78:$B322, DEVOLUCIONES!$F78:$F322, 0)</f>
        <v>0</v>
      </c>
      <c r="J76" s="41">
        <f>_xlfn.XLOOKUP($B76, VINCULADOS!$B$9:$B$220, VINCULADOS!$D$9:$D$220, 0)</f>
        <v>0</v>
      </c>
      <c r="K76" s="85">
        <f t="shared" si="1"/>
        <v>0</v>
      </c>
    </row>
    <row r="77" spans="1:11" ht="39" customHeight="1" x14ac:dyDescent="0.3">
      <c r="A77" s="31" t="str" cm="1">
        <f t="array" ref="A77">IFERROR(INDEX(DEMANDA!$A$13:$A$220, ROW()-5), "")</f>
        <v/>
      </c>
      <c r="B77" s="31" t="str" cm="1">
        <f t="array" ref="B77">IFERROR(INDEX(DEMANDA!$B$13:$B$220, ROW()-5), "")</f>
        <v/>
      </c>
      <c r="C77" s="41">
        <f>_xlfn.XLOOKUP($B77,DEMANDA!$B80:$B329,DEMANDA!$D80:$D329,0)</f>
        <v>0</v>
      </c>
      <c r="D77" s="41">
        <f>_xlfn.XLOOKUP($B77, QUEJAS!$B80:$B329, QUEJAS!$F80:$F329, 0)</f>
        <v>0</v>
      </c>
      <c r="E77" s="41">
        <f>_xlfn.XLOOKUP(B77, 'COSTO ADM PÚBLICA'!$B$10:$B$220, 'COSTO ADM PÚBLICA'!$G$10:$G$220, "")</f>
        <v>0</v>
      </c>
      <c r="F77" s="41">
        <f>_xlfn.XLOOKUP($B77,'TIEMPO RESPUESTA'!$B79:$B329,'TIEMPO RESPUESTA'!$D79:$D329,0)</f>
        <v>0</v>
      </c>
      <c r="G77" s="41">
        <f xml:space="preserve"> _xlfn.XLOOKUP($B77, CANAL!$B79:$B296, CANAL!$D79:$D296, 0)</f>
        <v>0</v>
      </c>
      <c r="H77" s="41">
        <f>_xlfn.XLOOKUP($B77, CORRUPCIÓN!$B79:$B329, CORRUPCIÓN!$D79:$D329, 0)</f>
        <v>0</v>
      </c>
      <c r="I77" s="41">
        <f>_xlfn.XLOOKUP($B77, DEVOLUCIONES!$B79:$B323, DEVOLUCIONES!$F79:$F323, 0)</f>
        <v>0</v>
      </c>
      <c r="J77" s="41">
        <f>_xlfn.XLOOKUP($B77, VINCULADOS!$B$9:$B$220, VINCULADOS!$D$9:$D$220, 0)</f>
        <v>0</v>
      </c>
      <c r="K77" s="85">
        <f t="shared" si="1"/>
        <v>0</v>
      </c>
    </row>
    <row r="78" spans="1:11" ht="39" customHeight="1" x14ac:dyDescent="0.3">
      <c r="A78" s="31" t="str" cm="1">
        <f t="array" ref="A78">IFERROR(INDEX(DEMANDA!$A$13:$A$220, ROW()-5), "")</f>
        <v/>
      </c>
      <c r="B78" s="31" t="str" cm="1">
        <f t="array" ref="B78">IFERROR(INDEX(DEMANDA!$B$13:$B$220, ROW()-5), "")</f>
        <v/>
      </c>
      <c r="C78" s="41">
        <f>_xlfn.XLOOKUP($B78,DEMANDA!$B81:$B330,DEMANDA!$D81:$D330,0)</f>
        <v>0</v>
      </c>
      <c r="D78" s="41">
        <f>_xlfn.XLOOKUP($B78, QUEJAS!$B81:$B330, QUEJAS!$F81:$F330, 0)</f>
        <v>0</v>
      </c>
      <c r="E78" s="41">
        <f>_xlfn.XLOOKUP(B78, 'COSTO ADM PÚBLICA'!$B$10:$B$220, 'COSTO ADM PÚBLICA'!$G$10:$G$220, "")</f>
        <v>0</v>
      </c>
      <c r="F78" s="41">
        <f>_xlfn.XLOOKUP($B78,'TIEMPO RESPUESTA'!$B80:$B330,'TIEMPO RESPUESTA'!$D80:$D330,0)</f>
        <v>0</v>
      </c>
      <c r="G78" s="41">
        <f xml:space="preserve"> _xlfn.XLOOKUP($B78, CANAL!$B80:$B297, CANAL!$D80:$D297, 0)</f>
        <v>0</v>
      </c>
      <c r="H78" s="41">
        <f>_xlfn.XLOOKUP($B78, CORRUPCIÓN!$B80:$B330, CORRUPCIÓN!$D80:$D330, 0)</f>
        <v>0</v>
      </c>
      <c r="I78" s="41">
        <f>_xlfn.XLOOKUP($B78, DEVOLUCIONES!$B80:$B324, DEVOLUCIONES!$F80:$F324, 0)</f>
        <v>0</v>
      </c>
      <c r="J78" s="41">
        <f>_xlfn.XLOOKUP($B78, VINCULADOS!$B$9:$B$220, VINCULADOS!$D$9:$D$220, 0)</f>
        <v>0</v>
      </c>
      <c r="K78" s="85">
        <f t="shared" si="1"/>
        <v>0</v>
      </c>
    </row>
    <row r="79" spans="1:11" ht="39" customHeight="1" x14ac:dyDescent="0.3">
      <c r="A79" s="31" t="str" cm="1">
        <f t="array" ref="A79">IFERROR(INDEX(DEMANDA!$A$13:$A$220, ROW()-5), "")</f>
        <v/>
      </c>
      <c r="B79" s="31" t="str" cm="1">
        <f t="array" ref="B79">IFERROR(INDEX(DEMANDA!$B$13:$B$220, ROW()-5), "")</f>
        <v/>
      </c>
      <c r="C79" s="41">
        <f>_xlfn.XLOOKUP($B79,DEMANDA!$B82:$B331,DEMANDA!$D82:$D331,0)</f>
        <v>0</v>
      </c>
      <c r="D79" s="41">
        <f>_xlfn.XLOOKUP($B79, QUEJAS!$B82:$B331, QUEJAS!$F82:$F331, 0)</f>
        <v>0</v>
      </c>
      <c r="E79" s="41">
        <f>_xlfn.XLOOKUP(B79, 'COSTO ADM PÚBLICA'!$B$10:$B$220, 'COSTO ADM PÚBLICA'!$G$10:$G$220, "")</f>
        <v>0</v>
      </c>
      <c r="F79" s="41">
        <f>_xlfn.XLOOKUP($B79,'TIEMPO RESPUESTA'!$B81:$B331,'TIEMPO RESPUESTA'!$D81:$D331,0)</f>
        <v>0</v>
      </c>
      <c r="G79" s="41">
        <f xml:space="preserve"> _xlfn.XLOOKUP($B79, CANAL!$B81:$B298, CANAL!$D81:$D298, 0)</f>
        <v>0</v>
      </c>
      <c r="H79" s="41">
        <f>_xlfn.XLOOKUP($B79, CORRUPCIÓN!$B81:$B331, CORRUPCIÓN!$D81:$D331, 0)</f>
        <v>0</v>
      </c>
      <c r="I79" s="41">
        <f>_xlfn.XLOOKUP($B79, DEVOLUCIONES!$B81:$B325, DEVOLUCIONES!$F81:$F325, 0)</f>
        <v>0</v>
      </c>
      <c r="J79" s="41">
        <f>_xlfn.XLOOKUP($B79, VINCULADOS!$B$9:$B$220, VINCULADOS!$D$9:$D$220, 0)</f>
        <v>0</v>
      </c>
      <c r="K79" s="85">
        <f t="shared" si="1"/>
        <v>0</v>
      </c>
    </row>
    <row r="80" spans="1:11" ht="39" customHeight="1" x14ac:dyDescent="0.3">
      <c r="A80" s="31" t="str" cm="1">
        <f t="array" ref="A80">IFERROR(INDEX(DEMANDA!$A$13:$A$220, ROW()-5), "")</f>
        <v/>
      </c>
      <c r="B80" s="31" t="str" cm="1">
        <f t="array" ref="B80">IFERROR(INDEX(DEMANDA!$B$13:$B$220, ROW()-5), "")</f>
        <v/>
      </c>
      <c r="C80" s="41">
        <f>_xlfn.XLOOKUP($B80,DEMANDA!$B83:$B332,DEMANDA!$D83:$D332,0)</f>
        <v>0</v>
      </c>
      <c r="D80" s="41">
        <f>_xlfn.XLOOKUP($B80, QUEJAS!$B83:$B332, QUEJAS!$F83:$F332, 0)</f>
        <v>0</v>
      </c>
      <c r="E80" s="41">
        <f>_xlfn.XLOOKUP(B80, 'COSTO ADM PÚBLICA'!$B$10:$B$220, 'COSTO ADM PÚBLICA'!$G$10:$G$220, "")</f>
        <v>0</v>
      </c>
      <c r="F80" s="41">
        <f>_xlfn.XLOOKUP($B80,'TIEMPO RESPUESTA'!$B82:$B332,'TIEMPO RESPUESTA'!$D82:$D332,0)</f>
        <v>0</v>
      </c>
      <c r="G80" s="41">
        <f xml:space="preserve"> _xlfn.XLOOKUP($B80, CANAL!$B82:$B299, CANAL!$D82:$D299, 0)</f>
        <v>0</v>
      </c>
      <c r="H80" s="41">
        <f>_xlfn.XLOOKUP($B80, CORRUPCIÓN!$B82:$B332, CORRUPCIÓN!$D82:$D332, 0)</f>
        <v>0</v>
      </c>
      <c r="I80" s="41">
        <f>_xlfn.XLOOKUP($B80, DEVOLUCIONES!$B82:$B326, DEVOLUCIONES!$F82:$F326, 0)</f>
        <v>0</v>
      </c>
      <c r="J80" s="41">
        <f>_xlfn.XLOOKUP($B80, VINCULADOS!$B$9:$B$220, VINCULADOS!$D$9:$D$220, 0)</f>
        <v>0</v>
      </c>
      <c r="K80" s="85">
        <f t="shared" si="1"/>
        <v>0</v>
      </c>
    </row>
    <row r="81" spans="1:11" ht="39" customHeight="1" x14ac:dyDescent="0.3">
      <c r="A81" s="31" t="str" cm="1">
        <f t="array" ref="A81">IFERROR(INDEX(DEMANDA!$A$13:$A$220, ROW()-5), "")</f>
        <v/>
      </c>
      <c r="B81" s="31" t="str" cm="1">
        <f t="array" ref="B81">IFERROR(INDEX(DEMANDA!$B$13:$B$220, ROW()-5), "")</f>
        <v/>
      </c>
      <c r="C81" s="41">
        <f>_xlfn.XLOOKUP($B81,DEMANDA!$B84:$B333,DEMANDA!$D84:$D333,0)</f>
        <v>0</v>
      </c>
      <c r="D81" s="41">
        <f>_xlfn.XLOOKUP($B81, QUEJAS!$B84:$B333, QUEJAS!$F84:$F333, 0)</f>
        <v>0</v>
      </c>
      <c r="E81" s="41">
        <f>_xlfn.XLOOKUP(B81, 'COSTO ADM PÚBLICA'!$B$10:$B$220, 'COSTO ADM PÚBLICA'!$G$10:$G$220, "")</f>
        <v>0</v>
      </c>
      <c r="F81" s="41">
        <f>_xlfn.XLOOKUP($B81,'TIEMPO RESPUESTA'!$B83:$B333,'TIEMPO RESPUESTA'!$D83:$D333,0)</f>
        <v>0</v>
      </c>
      <c r="G81" s="41">
        <f xml:space="preserve"> _xlfn.XLOOKUP($B81, CANAL!$B83:$B300, CANAL!$D83:$D300, 0)</f>
        <v>0</v>
      </c>
      <c r="H81" s="41">
        <f>_xlfn.XLOOKUP($B81, CORRUPCIÓN!$B83:$B333, CORRUPCIÓN!$D83:$D333, 0)</f>
        <v>0</v>
      </c>
      <c r="I81" s="41">
        <f>_xlfn.XLOOKUP($B81, DEVOLUCIONES!$B83:$B327, DEVOLUCIONES!$F83:$F327, 0)</f>
        <v>0</v>
      </c>
      <c r="J81" s="41">
        <f>_xlfn.XLOOKUP($B81, VINCULADOS!$B$9:$B$220, VINCULADOS!$D$9:$D$220, 0)</f>
        <v>0</v>
      </c>
      <c r="K81" s="85">
        <f t="shared" si="1"/>
        <v>0</v>
      </c>
    </row>
    <row r="82" spans="1:11" ht="39" customHeight="1" x14ac:dyDescent="0.3">
      <c r="A82" s="31" t="str" cm="1">
        <f t="array" ref="A82">IFERROR(INDEX(DEMANDA!$A$13:$A$220, ROW()-5), "")</f>
        <v/>
      </c>
      <c r="B82" s="31" t="str" cm="1">
        <f t="array" ref="B82">IFERROR(INDEX(DEMANDA!$B$13:$B$220, ROW()-5), "")</f>
        <v/>
      </c>
      <c r="C82" s="41">
        <f>_xlfn.XLOOKUP($B82,DEMANDA!$B85:$B334,DEMANDA!$D85:$D334,0)</f>
        <v>0</v>
      </c>
      <c r="D82" s="41">
        <f>_xlfn.XLOOKUP($B82, QUEJAS!$B85:$B334, QUEJAS!$F85:$F334, 0)</f>
        <v>0</v>
      </c>
      <c r="E82" s="41">
        <f>_xlfn.XLOOKUP(B82, 'COSTO ADM PÚBLICA'!$B$10:$B$220, 'COSTO ADM PÚBLICA'!$G$10:$G$220, "")</f>
        <v>0</v>
      </c>
      <c r="F82" s="41">
        <f>_xlfn.XLOOKUP($B82,'TIEMPO RESPUESTA'!$B84:$B334,'TIEMPO RESPUESTA'!$D84:$D334,0)</f>
        <v>0</v>
      </c>
      <c r="G82" s="41">
        <f xml:space="preserve"> _xlfn.XLOOKUP($B82, CANAL!$B84:$B301, CANAL!$D84:$D301, 0)</f>
        <v>0</v>
      </c>
      <c r="H82" s="41">
        <f>_xlfn.XLOOKUP($B82, CORRUPCIÓN!$B84:$B334, CORRUPCIÓN!$D84:$D334, 0)</f>
        <v>0</v>
      </c>
      <c r="I82" s="41">
        <f>_xlfn.XLOOKUP($B82, DEVOLUCIONES!$B84:$B328, DEVOLUCIONES!$F84:$F328, 0)</f>
        <v>0</v>
      </c>
      <c r="J82" s="41">
        <f>_xlfn.XLOOKUP($B82, VINCULADOS!$B$9:$B$220, VINCULADOS!$D$9:$D$220, 0)</f>
        <v>0</v>
      </c>
      <c r="K82" s="85">
        <f t="shared" si="1"/>
        <v>0</v>
      </c>
    </row>
    <row r="83" spans="1:11" ht="39" customHeight="1" x14ac:dyDescent="0.3">
      <c r="A83" s="31" t="str" cm="1">
        <f t="array" ref="A83">IFERROR(INDEX(DEMANDA!$A$13:$A$220, ROW()-5), "")</f>
        <v/>
      </c>
      <c r="B83" s="31" t="str" cm="1">
        <f t="array" ref="B83">IFERROR(INDEX(DEMANDA!$B$13:$B$220, ROW()-5), "")</f>
        <v/>
      </c>
      <c r="C83" s="41">
        <f>_xlfn.XLOOKUP($B83,DEMANDA!$B86:$B335,DEMANDA!$D86:$D335,0)</f>
        <v>0</v>
      </c>
      <c r="D83" s="41">
        <f>_xlfn.XLOOKUP($B83, QUEJAS!$B86:$B335, QUEJAS!$F86:$F335, 0)</f>
        <v>0</v>
      </c>
      <c r="E83" s="41">
        <f>_xlfn.XLOOKUP(B83, 'COSTO ADM PÚBLICA'!$B$10:$B$220, 'COSTO ADM PÚBLICA'!$G$10:$G$220, "")</f>
        <v>0</v>
      </c>
      <c r="F83" s="41">
        <f>_xlfn.XLOOKUP($B83,'TIEMPO RESPUESTA'!$B85:$B335,'TIEMPO RESPUESTA'!$D85:$D335,0)</f>
        <v>0</v>
      </c>
      <c r="G83" s="41">
        <f xml:space="preserve"> _xlfn.XLOOKUP($B83, CANAL!$B85:$B302, CANAL!$D85:$D302, 0)</f>
        <v>0</v>
      </c>
      <c r="H83" s="41">
        <f>_xlfn.XLOOKUP($B83, CORRUPCIÓN!$B85:$B335, CORRUPCIÓN!$D85:$D335, 0)</f>
        <v>0</v>
      </c>
      <c r="I83" s="41">
        <f>_xlfn.XLOOKUP($B83, DEVOLUCIONES!$B85:$B329, DEVOLUCIONES!$F85:$F329, 0)</f>
        <v>0</v>
      </c>
      <c r="J83" s="41">
        <f>_xlfn.XLOOKUP($B83, VINCULADOS!$B$9:$B$220, VINCULADOS!$D$9:$D$220, 0)</f>
        <v>0</v>
      </c>
      <c r="K83" s="85">
        <f t="shared" si="1"/>
        <v>0</v>
      </c>
    </row>
    <row r="84" spans="1:11" ht="39" customHeight="1" x14ac:dyDescent="0.3">
      <c r="A84" s="31" t="str" cm="1">
        <f t="array" ref="A84">IFERROR(INDEX(DEMANDA!$A$13:$A$220, ROW()-5), "")</f>
        <v/>
      </c>
      <c r="B84" s="31" t="str" cm="1">
        <f t="array" ref="B84">IFERROR(INDEX(DEMANDA!$B$13:$B$220, ROW()-5), "")</f>
        <v/>
      </c>
      <c r="C84" s="41">
        <f>_xlfn.XLOOKUP($B84,DEMANDA!$B87:$B336,DEMANDA!$D87:$D336,0)</f>
        <v>0</v>
      </c>
      <c r="D84" s="41">
        <f>_xlfn.XLOOKUP($B84, QUEJAS!$B87:$B336, QUEJAS!$F87:$F336, 0)</f>
        <v>0</v>
      </c>
      <c r="E84" s="41">
        <f>_xlfn.XLOOKUP(B84, 'COSTO ADM PÚBLICA'!$B$10:$B$220, 'COSTO ADM PÚBLICA'!$G$10:$G$220, "")</f>
        <v>0</v>
      </c>
      <c r="F84" s="41">
        <f>_xlfn.XLOOKUP($B84,'TIEMPO RESPUESTA'!$B86:$B336,'TIEMPO RESPUESTA'!$D86:$D336,0)</f>
        <v>0</v>
      </c>
      <c r="G84" s="41">
        <f xml:space="preserve"> _xlfn.XLOOKUP($B84, CANAL!$B86:$B303, CANAL!$D86:$D303, 0)</f>
        <v>0</v>
      </c>
      <c r="H84" s="41">
        <f>_xlfn.XLOOKUP($B84, CORRUPCIÓN!$B86:$B336, CORRUPCIÓN!$D86:$D336, 0)</f>
        <v>0</v>
      </c>
      <c r="I84" s="41">
        <f>_xlfn.XLOOKUP($B84, DEVOLUCIONES!$B86:$B330, DEVOLUCIONES!$F86:$F330, 0)</f>
        <v>0</v>
      </c>
      <c r="J84" s="41">
        <f>_xlfn.XLOOKUP($B84, VINCULADOS!$B$9:$B$220, VINCULADOS!$D$9:$D$220, 0)</f>
        <v>0</v>
      </c>
      <c r="K84" s="85">
        <f t="shared" si="1"/>
        <v>0</v>
      </c>
    </row>
    <row r="85" spans="1:11" ht="39" customHeight="1" x14ac:dyDescent="0.3">
      <c r="A85" s="31" t="str" cm="1">
        <f t="array" ref="A85">IFERROR(INDEX(DEMANDA!$A$13:$A$220, ROW()-5), "")</f>
        <v/>
      </c>
      <c r="B85" s="31" t="str" cm="1">
        <f t="array" ref="B85">IFERROR(INDEX(DEMANDA!$B$13:$B$220, ROW()-5), "")</f>
        <v/>
      </c>
      <c r="C85" s="41">
        <f>_xlfn.XLOOKUP($B85,DEMANDA!$B88:$B337,DEMANDA!$D88:$D337,0)</f>
        <v>0</v>
      </c>
      <c r="D85" s="41">
        <f>_xlfn.XLOOKUP($B85, QUEJAS!$B88:$B337, QUEJAS!$F88:$F337, 0)</f>
        <v>0</v>
      </c>
      <c r="E85" s="41">
        <f>_xlfn.XLOOKUP(B85, 'COSTO ADM PÚBLICA'!$B$10:$B$220, 'COSTO ADM PÚBLICA'!$G$10:$G$220, "")</f>
        <v>0</v>
      </c>
      <c r="F85" s="41">
        <f>_xlfn.XLOOKUP($B85,'TIEMPO RESPUESTA'!$B87:$B337,'TIEMPO RESPUESTA'!$D87:$D337,0)</f>
        <v>0</v>
      </c>
      <c r="G85" s="41">
        <f xml:space="preserve"> _xlfn.XLOOKUP($B85, CANAL!$B87:$B304, CANAL!$D87:$D304, 0)</f>
        <v>0</v>
      </c>
      <c r="H85" s="41">
        <f>_xlfn.XLOOKUP($B85, CORRUPCIÓN!$B87:$B337, CORRUPCIÓN!$D87:$D337, 0)</f>
        <v>0</v>
      </c>
      <c r="I85" s="41">
        <f>_xlfn.XLOOKUP($B85, DEVOLUCIONES!$B87:$B331, DEVOLUCIONES!$F87:$F331, 0)</f>
        <v>0</v>
      </c>
      <c r="J85" s="41">
        <f>_xlfn.XLOOKUP($B85, VINCULADOS!$B$9:$B$220, VINCULADOS!$D$9:$D$220, 0)</f>
        <v>0</v>
      </c>
      <c r="K85" s="85">
        <f t="shared" si="1"/>
        <v>0</v>
      </c>
    </row>
    <row r="86" spans="1:11" ht="39" customHeight="1" x14ac:dyDescent="0.3">
      <c r="A86" s="31" t="str" cm="1">
        <f t="array" ref="A86">IFERROR(INDEX(DEMANDA!$A$13:$A$220, ROW()-5), "")</f>
        <v/>
      </c>
      <c r="B86" s="31" t="str" cm="1">
        <f t="array" ref="B86">IFERROR(INDEX(DEMANDA!$B$13:$B$220, ROW()-5), "")</f>
        <v/>
      </c>
      <c r="C86" s="41">
        <f>_xlfn.XLOOKUP($B86,DEMANDA!$B89:$B338,DEMANDA!$D89:$D338,0)</f>
        <v>0</v>
      </c>
      <c r="D86" s="41">
        <f>_xlfn.XLOOKUP($B86, QUEJAS!$B89:$B338, QUEJAS!$F89:$F338, 0)</f>
        <v>0</v>
      </c>
      <c r="E86" s="41">
        <f>_xlfn.XLOOKUP(B86, 'COSTO ADM PÚBLICA'!$B$10:$B$220, 'COSTO ADM PÚBLICA'!$G$10:$G$220, "")</f>
        <v>0</v>
      </c>
      <c r="F86" s="41">
        <f>_xlfn.XLOOKUP($B86,'TIEMPO RESPUESTA'!$B88:$B338,'TIEMPO RESPUESTA'!$D88:$D338,0)</f>
        <v>0</v>
      </c>
      <c r="G86" s="41">
        <f xml:space="preserve"> _xlfn.XLOOKUP($B86, CANAL!$B88:$B305, CANAL!$D88:$D305, 0)</f>
        <v>0</v>
      </c>
      <c r="H86" s="41">
        <f>_xlfn.XLOOKUP($B86, CORRUPCIÓN!$B88:$B338, CORRUPCIÓN!$D88:$D338, 0)</f>
        <v>0</v>
      </c>
      <c r="I86" s="41">
        <f>_xlfn.XLOOKUP($B86, DEVOLUCIONES!$B88:$B332, DEVOLUCIONES!$F88:$F332, 0)</f>
        <v>0</v>
      </c>
      <c r="J86" s="41">
        <f>_xlfn.XLOOKUP($B86, VINCULADOS!$B$9:$B$220, VINCULADOS!$D$9:$D$220, 0)</f>
        <v>0</v>
      </c>
      <c r="K86" s="85">
        <f t="shared" si="1"/>
        <v>0</v>
      </c>
    </row>
    <row r="87" spans="1:11" ht="39" customHeight="1" x14ac:dyDescent="0.3">
      <c r="A87" s="31" t="str" cm="1">
        <f t="array" ref="A87">IFERROR(INDEX(DEMANDA!$A$13:$A$220, ROW()-5), "")</f>
        <v/>
      </c>
      <c r="B87" s="31" t="str" cm="1">
        <f t="array" ref="B87">IFERROR(INDEX(DEMANDA!$B$13:$B$220, ROW()-5), "")</f>
        <v/>
      </c>
      <c r="C87" s="41">
        <f>_xlfn.XLOOKUP($B87,DEMANDA!$B90:$B339,DEMANDA!$D90:$D339,0)</f>
        <v>0</v>
      </c>
      <c r="D87" s="41">
        <f>_xlfn.XLOOKUP($B87, QUEJAS!$B90:$B339, QUEJAS!$F90:$F339, 0)</f>
        <v>0</v>
      </c>
      <c r="E87" s="41">
        <f>_xlfn.XLOOKUP(B87, 'COSTO ADM PÚBLICA'!$B$10:$B$220, 'COSTO ADM PÚBLICA'!$G$10:$G$220, "")</f>
        <v>0</v>
      </c>
      <c r="F87" s="41">
        <f>_xlfn.XLOOKUP($B87,'TIEMPO RESPUESTA'!$B89:$B339,'TIEMPO RESPUESTA'!$D89:$D339,0)</f>
        <v>0</v>
      </c>
      <c r="G87" s="41">
        <f xml:space="preserve"> _xlfn.XLOOKUP($B87, CANAL!$B89:$B306, CANAL!$D89:$D306, 0)</f>
        <v>0</v>
      </c>
      <c r="H87" s="41">
        <f>_xlfn.XLOOKUP($B87, CORRUPCIÓN!$B89:$B339, CORRUPCIÓN!$D89:$D339, 0)</f>
        <v>0</v>
      </c>
      <c r="I87" s="41">
        <f>_xlfn.XLOOKUP($B87, DEVOLUCIONES!$B89:$B333, DEVOLUCIONES!$F89:$F333, 0)</f>
        <v>0</v>
      </c>
      <c r="J87" s="41">
        <f>_xlfn.XLOOKUP($B87, VINCULADOS!$B$9:$B$220, VINCULADOS!$D$9:$D$220, 0)</f>
        <v>0</v>
      </c>
      <c r="K87" s="85">
        <f t="shared" si="1"/>
        <v>0</v>
      </c>
    </row>
    <row r="88" spans="1:11" ht="39" customHeight="1" x14ac:dyDescent="0.3">
      <c r="A88" s="31" t="str" cm="1">
        <f t="array" ref="A88">IFERROR(INDEX(DEMANDA!$A$13:$A$220, ROW()-5), "")</f>
        <v/>
      </c>
      <c r="B88" s="31" t="str" cm="1">
        <f t="array" ref="B88">IFERROR(INDEX(DEMANDA!$B$13:$B$220, ROW()-5), "")</f>
        <v/>
      </c>
      <c r="C88" s="41">
        <f>_xlfn.XLOOKUP($B88,DEMANDA!$B91:$B340,DEMANDA!$D91:$D340,0)</f>
        <v>0</v>
      </c>
      <c r="D88" s="41">
        <f>_xlfn.XLOOKUP($B88, QUEJAS!$B91:$B340, QUEJAS!$F91:$F340, 0)</f>
        <v>0</v>
      </c>
      <c r="E88" s="41">
        <f>_xlfn.XLOOKUP(B88, 'COSTO ADM PÚBLICA'!$B$10:$B$220, 'COSTO ADM PÚBLICA'!$G$10:$G$220, "")</f>
        <v>0</v>
      </c>
      <c r="F88" s="41">
        <f>_xlfn.XLOOKUP($B88,'TIEMPO RESPUESTA'!$B90:$B340,'TIEMPO RESPUESTA'!$D90:$D340,0)</f>
        <v>0</v>
      </c>
      <c r="G88" s="41">
        <f xml:space="preserve"> _xlfn.XLOOKUP($B88, CANAL!$B90:$B307, CANAL!$D90:$D307, 0)</f>
        <v>0</v>
      </c>
      <c r="H88" s="41">
        <f>_xlfn.XLOOKUP($B88, CORRUPCIÓN!$B90:$B340, CORRUPCIÓN!$D90:$D340, 0)</f>
        <v>0</v>
      </c>
      <c r="I88" s="41">
        <f>_xlfn.XLOOKUP($B88, DEVOLUCIONES!$B90:$B334, DEVOLUCIONES!$F90:$F334, 0)</f>
        <v>0</v>
      </c>
      <c r="J88" s="41">
        <f>_xlfn.XLOOKUP($B88, VINCULADOS!$B$9:$B$220, VINCULADOS!$D$9:$D$220, 0)</f>
        <v>0</v>
      </c>
      <c r="K88" s="85">
        <f t="shared" si="1"/>
        <v>0</v>
      </c>
    </row>
    <row r="89" spans="1:11" ht="39" customHeight="1" x14ac:dyDescent="0.3">
      <c r="A89" s="31" t="str" cm="1">
        <f t="array" ref="A89">IFERROR(INDEX(DEMANDA!$A$13:$A$220, ROW()-5), "")</f>
        <v/>
      </c>
      <c r="B89" s="31" t="str" cm="1">
        <f t="array" ref="B89">IFERROR(INDEX(DEMANDA!$B$13:$B$220, ROW()-5), "")</f>
        <v/>
      </c>
      <c r="C89" s="41">
        <f>_xlfn.XLOOKUP($B89,DEMANDA!$B92:$B341,DEMANDA!$D92:$D341,0)</f>
        <v>0</v>
      </c>
      <c r="D89" s="41">
        <f>_xlfn.XLOOKUP($B89, QUEJAS!$B92:$B341, QUEJAS!$F92:$F341, 0)</f>
        <v>0</v>
      </c>
      <c r="E89" s="41">
        <f>_xlfn.XLOOKUP(B89, 'COSTO ADM PÚBLICA'!$B$10:$B$220, 'COSTO ADM PÚBLICA'!$G$10:$G$220, "")</f>
        <v>0</v>
      </c>
      <c r="F89" s="41">
        <f>_xlfn.XLOOKUP($B89,'TIEMPO RESPUESTA'!$B91:$B341,'TIEMPO RESPUESTA'!$D91:$D341,0)</f>
        <v>0</v>
      </c>
      <c r="G89" s="41">
        <f xml:space="preserve"> _xlfn.XLOOKUP($B89, CANAL!$B91:$B308, CANAL!$D91:$D308, 0)</f>
        <v>0</v>
      </c>
      <c r="H89" s="41">
        <f>_xlfn.XLOOKUP($B89, CORRUPCIÓN!$B91:$B341, CORRUPCIÓN!$D91:$D341, 0)</f>
        <v>0</v>
      </c>
      <c r="I89" s="41">
        <f>_xlfn.XLOOKUP($B89, DEVOLUCIONES!$B91:$B335, DEVOLUCIONES!$F91:$F335, 0)</f>
        <v>0</v>
      </c>
      <c r="J89" s="41">
        <f>_xlfn.XLOOKUP($B89, VINCULADOS!$B$9:$B$220, VINCULADOS!$D$9:$D$220, 0)</f>
        <v>0</v>
      </c>
      <c r="K89" s="85">
        <f t="shared" si="1"/>
        <v>0</v>
      </c>
    </row>
    <row r="90" spans="1:11" ht="39" customHeight="1" x14ac:dyDescent="0.3">
      <c r="A90" s="31" t="str" cm="1">
        <f t="array" ref="A90">IFERROR(INDEX(DEMANDA!$A$13:$A$220, ROW()-5), "")</f>
        <v/>
      </c>
      <c r="B90" s="31" t="str" cm="1">
        <f t="array" ref="B90">IFERROR(INDEX(DEMANDA!$B$13:$B$220, ROW()-5), "")</f>
        <v/>
      </c>
      <c r="C90" s="41">
        <f>_xlfn.XLOOKUP($B90,DEMANDA!$B93:$B342,DEMANDA!$D93:$D342,0)</f>
        <v>0</v>
      </c>
      <c r="D90" s="41">
        <f>_xlfn.XLOOKUP($B90, QUEJAS!$B93:$B342, QUEJAS!$F93:$F342, 0)</f>
        <v>0</v>
      </c>
      <c r="E90" s="41">
        <f>_xlfn.XLOOKUP(B90, 'COSTO ADM PÚBLICA'!$B$10:$B$220, 'COSTO ADM PÚBLICA'!$G$10:$G$220, "")</f>
        <v>0</v>
      </c>
      <c r="F90" s="41">
        <f>_xlfn.XLOOKUP($B90,'TIEMPO RESPUESTA'!$B92:$B342,'TIEMPO RESPUESTA'!$D92:$D342,0)</f>
        <v>0</v>
      </c>
      <c r="G90" s="41">
        <f xml:space="preserve"> _xlfn.XLOOKUP($B90, CANAL!$B92:$B309, CANAL!$D92:$D309, 0)</f>
        <v>0</v>
      </c>
      <c r="H90" s="41">
        <f>_xlfn.XLOOKUP($B90, CORRUPCIÓN!$B92:$B342, CORRUPCIÓN!$D92:$D342, 0)</f>
        <v>0</v>
      </c>
      <c r="I90" s="41">
        <f>_xlfn.XLOOKUP($B90, DEVOLUCIONES!$B92:$B336, DEVOLUCIONES!$F92:$F336, 0)</f>
        <v>0</v>
      </c>
      <c r="J90" s="41">
        <f>_xlfn.XLOOKUP($B90, VINCULADOS!$B$9:$B$220, VINCULADOS!$D$9:$D$220, 0)</f>
        <v>0</v>
      </c>
      <c r="K90" s="85">
        <f t="shared" si="1"/>
        <v>0</v>
      </c>
    </row>
    <row r="91" spans="1:11" ht="39" customHeight="1" x14ac:dyDescent="0.3">
      <c r="A91" s="31" t="str" cm="1">
        <f t="array" ref="A91">IFERROR(INDEX(DEMANDA!$A$13:$A$220, ROW()-5), "")</f>
        <v/>
      </c>
      <c r="B91" s="31" t="str" cm="1">
        <f t="array" ref="B91">IFERROR(INDEX(DEMANDA!$B$13:$B$220, ROW()-5), "")</f>
        <v/>
      </c>
      <c r="C91" s="41">
        <f>_xlfn.XLOOKUP($B91,DEMANDA!$B94:$B343,DEMANDA!$D94:$D343,0)</f>
        <v>0</v>
      </c>
      <c r="D91" s="41">
        <f>_xlfn.XLOOKUP($B91, QUEJAS!$B94:$B343, QUEJAS!$F94:$F343, 0)</f>
        <v>0</v>
      </c>
      <c r="E91" s="41">
        <f>_xlfn.XLOOKUP(B91, 'COSTO ADM PÚBLICA'!$B$10:$B$220, 'COSTO ADM PÚBLICA'!$G$10:$G$220, "")</f>
        <v>0</v>
      </c>
      <c r="F91" s="41">
        <f>_xlfn.XLOOKUP($B91,'TIEMPO RESPUESTA'!$B93:$B343,'TIEMPO RESPUESTA'!$D93:$D343,0)</f>
        <v>0</v>
      </c>
      <c r="G91" s="41">
        <f xml:space="preserve"> _xlfn.XLOOKUP($B91, CANAL!$B93:$B310, CANAL!$D93:$D310, 0)</f>
        <v>0</v>
      </c>
      <c r="H91" s="41">
        <f>_xlfn.XLOOKUP($B91, CORRUPCIÓN!$B93:$B343, CORRUPCIÓN!$D93:$D343, 0)</f>
        <v>0</v>
      </c>
      <c r="I91" s="41">
        <f>_xlfn.XLOOKUP($B91, DEVOLUCIONES!$B93:$B337, DEVOLUCIONES!$F93:$F337, 0)</f>
        <v>0</v>
      </c>
      <c r="J91" s="41">
        <f>_xlfn.XLOOKUP($B91, VINCULADOS!$B$9:$B$220, VINCULADOS!$D$9:$D$220, 0)</f>
        <v>0</v>
      </c>
      <c r="K91" s="85">
        <f t="shared" si="1"/>
        <v>0</v>
      </c>
    </row>
    <row r="92" spans="1:11" ht="39" customHeight="1" x14ac:dyDescent="0.3">
      <c r="A92" s="31" t="str" cm="1">
        <f t="array" ref="A92">IFERROR(INDEX(DEMANDA!$A$13:$A$220, ROW()-5), "")</f>
        <v/>
      </c>
      <c r="B92" s="31" t="str" cm="1">
        <f t="array" ref="B92">IFERROR(INDEX(DEMANDA!$B$13:$B$220, ROW()-5), "")</f>
        <v/>
      </c>
      <c r="C92" s="41">
        <f>_xlfn.XLOOKUP($B92,DEMANDA!$B95:$B344,DEMANDA!$D95:$D344,0)</f>
        <v>0</v>
      </c>
      <c r="D92" s="41">
        <f>_xlfn.XLOOKUP($B92, QUEJAS!$B95:$B344, QUEJAS!$F95:$F344, 0)</f>
        <v>0</v>
      </c>
      <c r="E92" s="41">
        <f>_xlfn.XLOOKUP(B92, 'COSTO ADM PÚBLICA'!$B$10:$B$220, 'COSTO ADM PÚBLICA'!$G$10:$G$220, "")</f>
        <v>0</v>
      </c>
      <c r="F92" s="41">
        <f>_xlfn.XLOOKUP($B92,'TIEMPO RESPUESTA'!$B94:$B344,'TIEMPO RESPUESTA'!$D94:$D344,0)</f>
        <v>0</v>
      </c>
      <c r="G92" s="41">
        <f xml:space="preserve"> _xlfn.XLOOKUP($B92, CANAL!$B94:$B311, CANAL!$D94:$D311, 0)</f>
        <v>0</v>
      </c>
      <c r="H92" s="41">
        <f>_xlfn.XLOOKUP($B92, CORRUPCIÓN!$B94:$B344, CORRUPCIÓN!$D94:$D344, 0)</f>
        <v>0</v>
      </c>
      <c r="I92" s="41">
        <f>_xlfn.XLOOKUP($B92, DEVOLUCIONES!$B94:$B338, DEVOLUCIONES!$F94:$F338, 0)</f>
        <v>0</v>
      </c>
      <c r="J92" s="41">
        <f>_xlfn.XLOOKUP($B92, VINCULADOS!$B$9:$B$220, VINCULADOS!$D$9:$D$220, 0)</f>
        <v>0</v>
      </c>
      <c r="K92" s="85">
        <f t="shared" si="1"/>
        <v>0</v>
      </c>
    </row>
    <row r="93" spans="1:11" ht="39" customHeight="1" x14ac:dyDescent="0.3">
      <c r="A93" s="31" t="str" cm="1">
        <f t="array" ref="A93">IFERROR(INDEX(DEMANDA!$A$13:$A$220, ROW()-5), "")</f>
        <v/>
      </c>
      <c r="B93" s="31" t="str" cm="1">
        <f t="array" ref="B93">IFERROR(INDEX(DEMANDA!$B$13:$B$220, ROW()-5), "")</f>
        <v/>
      </c>
      <c r="C93" s="41">
        <f>_xlfn.XLOOKUP($B93,DEMANDA!$B96:$B345,DEMANDA!$D96:$D345,0)</f>
        <v>0</v>
      </c>
      <c r="D93" s="41">
        <f>_xlfn.XLOOKUP($B93, QUEJAS!$B96:$B345, QUEJAS!$F96:$F345, 0)</f>
        <v>0</v>
      </c>
      <c r="E93" s="41">
        <f>_xlfn.XLOOKUP(B93, 'COSTO ADM PÚBLICA'!$B$10:$B$220, 'COSTO ADM PÚBLICA'!$G$10:$G$220, "")</f>
        <v>0</v>
      </c>
      <c r="F93" s="41">
        <f>_xlfn.XLOOKUP($B93,'TIEMPO RESPUESTA'!$B95:$B345,'TIEMPO RESPUESTA'!$D95:$D345,0)</f>
        <v>0</v>
      </c>
      <c r="G93" s="41">
        <f xml:space="preserve"> _xlfn.XLOOKUP($B93, CANAL!$B95:$B312, CANAL!$D95:$D312, 0)</f>
        <v>0</v>
      </c>
      <c r="H93" s="41">
        <f>_xlfn.XLOOKUP($B93, CORRUPCIÓN!$B95:$B345, CORRUPCIÓN!$D95:$D345, 0)</f>
        <v>0</v>
      </c>
      <c r="I93" s="41">
        <f>_xlfn.XLOOKUP($B93, DEVOLUCIONES!$B95:$B339, DEVOLUCIONES!$F95:$F339, 0)</f>
        <v>0</v>
      </c>
      <c r="J93" s="41">
        <f>_xlfn.XLOOKUP($B93, VINCULADOS!$B$9:$B$220, VINCULADOS!$D$9:$D$220, 0)</f>
        <v>0</v>
      </c>
      <c r="K93" s="85">
        <f t="shared" si="1"/>
        <v>0</v>
      </c>
    </row>
    <row r="94" spans="1:11" ht="39" customHeight="1" x14ac:dyDescent="0.3">
      <c r="A94" s="31" t="str" cm="1">
        <f t="array" ref="A94">IFERROR(INDEX(DEMANDA!$A$13:$A$220, ROW()-5), "")</f>
        <v/>
      </c>
      <c r="B94" s="31" t="str" cm="1">
        <f t="array" ref="B94">IFERROR(INDEX(DEMANDA!$B$13:$B$220, ROW()-5), "")</f>
        <v/>
      </c>
      <c r="C94" s="41">
        <f>_xlfn.XLOOKUP($B94,DEMANDA!$B97:$B346,DEMANDA!$D97:$D346,0)</f>
        <v>0</v>
      </c>
      <c r="D94" s="41">
        <f>_xlfn.XLOOKUP($B94, QUEJAS!$B97:$B346, QUEJAS!$F97:$F346, 0)</f>
        <v>0</v>
      </c>
      <c r="E94" s="41">
        <f>_xlfn.XLOOKUP(B94, 'COSTO ADM PÚBLICA'!$B$10:$B$220, 'COSTO ADM PÚBLICA'!$G$10:$G$220, "")</f>
        <v>0</v>
      </c>
      <c r="F94" s="41">
        <f>_xlfn.XLOOKUP($B94,'TIEMPO RESPUESTA'!$B96:$B346,'TIEMPO RESPUESTA'!$D96:$D346,0)</f>
        <v>0</v>
      </c>
      <c r="G94" s="41">
        <f xml:space="preserve"> _xlfn.XLOOKUP($B94, CANAL!$B96:$B313, CANAL!$D96:$D313, 0)</f>
        <v>0</v>
      </c>
      <c r="H94" s="41">
        <f>_xlfn.XLOOKUP($B94, CORRUPCIÓN!$B96:$B346, CORRUPCIÓN!$D96:$D346, 0)</f>
        <v>0</v>
      </c>
      <c r="I94" s="41">
        <f>_xlfn.XLOOKUP($B94, DEVOLUCIONES!$B96:$B340, DEVOLUCIONES!$F96:$F340, 0)</f>
        <v>0</v>
      </c>
      <c r="J94" s="41">
        <f>_xlfn.XLOOKUP($B94, VINCULADOS!$B$9:$B$220, VINCULADOS!$D$9:$D$220, 0)</f>
        <v>0</v>
      </c>
      <c r="K94" s="85">
        <f t="shared" si="1"/>
        <v>0</v>
      </c>
    </row>
    <row r="95" spans="1:11" ht="39" customHeight="1" x14ac:dyDescent="0.3">
      <c r="A95" s="31" t="str" cm="1">
        <f t="array" ref="A95">IFERROR(INDEX(DEMANDA!$A$13:$A$220, ROW()-5), "")</f>
        <v/>
      </c>
      <c r="B95" s="31" t="str" cm="1">
        <f t="array" ref="B95">IFERROR(INDEX(DEMANDA!$B$13:$B$220, ROW()-5), "")</f>
        <v/>
      </c>
      <c r="C95" s="41">
        <f>_xlfn.XLOOKUP($B95,DEMANDA!$B98:$B347,DEMANDA!$D98:$D347,0)</f>
        <v>0</v>
      </c>
      <c r="D95" s="41">
        <f>_xlfn.XLOOKUP($B95, QUEJAS!$B98:$B347, QUEJAS!$F98:$F347, 0)</f>
        <v>0</v>
      </c>
      <c r="E95" s="41">
        <f>_xlfn.XLOOKUP(B95, 'COSTO ADM PÚBLICA'!$B$10:$B$220, 'COSTO ADM PÚBLICA'!$G$10:$G$220, "")</f>
        <v>0</v>
      </c>
      <c r="F95" s="41">
        <f>_xlfn.XLOOKUP($B95,'TIEMPO RESPUESTA'!$B97:$B347,'TIEMPO RESPUESTA'!$D97:$D347,0)</f>
        <v>0</v>
      </c>
      <c r="G95" s="41">
        <f xml:space="preserve"> _xlfn.XLOOKUP($B95, CANAL!$B97:$B314, CANAL!$D97:$D314, 0)</f>
        <v>0</v>
      </c>
      <c r="H95" s="41">
        <f>_xlfn.XLOOKUP($B95, CORRUPCIÓN!$B97:$B347, CORRUPCIÓN!$D97:$D347, 0)</f>
        <v>0</v>
      </c>
      <c r="I95" s="41">
        <f>_xlfn.XLOOKUP($B95, DEVOLUCIONES!$B97:$B341, DEVOLUCIONES!$F97:$F341, 0)</f>
        <v>0</v>
      </c>
      <c r="J95" s="41">
        <f>_xlfn.XLOOKUP($B95, VINCULADOS!$B$9:$B$220, VINCULADOS!$D$9:$D$220, 0)</f>
        <v>0</v>
      </c>
      <c r="K95" s="85">
        <f t="shared" si="1"/>
        <v>0</v>
      </c>
    </row>
    <row r="96" spans="1:11" ht="39" customHeight="1" x14ac:dyDescent="0.3">
      <c r="A96" s="31" t="str" cm="1">
        <f t="array" ref="A96">IFERROR(INDEX(DEMANDA!$A$13:$A$220, ROW()-5), "")</f>
        <v/>
      </c>
      <c r="B96" s="31" t="str" cm="1">
        <f t="array" ref="B96">IFERROR(INDEX(DEMANDA!$B$13:$B$220, ROW()-5), "")</f>
        <v/>
      </c>
      <c r="C96" s="41">
        <f>_xlfn.XLOOKUP($B96,DEMANDA!$B99:$B348,DEMANDA!$D99:$D348,0)</f>
        <v>0</v>
      </c>
      <c r="D96" s="41">
        <f>_xlfn.XLOOKUP($B96, QUEJAS!$B99:$B348, QUEJAS!$F99:$F348, 0)</f>
        <v>0</v>
      </c>
      <c r="E96" s="41">
        <f>_xlfn.XLOOKUP(B96, 'COSTO ADM PÚBLICA'!$B$10:$B$220, 'COSTO ADM PÚBLICA'!$G$10:$G$220, "")</f>
        <v>0</v>
      </c>
      <c r="F96" s="41">
        <f>_xlfn.XLOOKUP($B96,'TIEMPO RESPUESTA'!$B98:$B348,'TIEMPO RESPUESTA'!$D98:$D348,0)</f>
        <v>0</v>
      </c>
      <c r="G96" s="41">
        <f xml:space="preserve"> _xlfn.XLOOKUP($B96, CANAL!$B98:$B315, CANAL!$D98:$D315, 0)</f>
        <v>0</v>
      </c>
      <c r="H96" s="41">
        <f>_xlfn.XLOOKUP($B96, CORRUPCIÓN!$B98:$B348, CORRUPCIÓN!$D98:$D348, 0)</f>
        <v>0</v>
      </c>
      <c r="I96" s="41">
        <f>_xlfn.XLOOKUP($B96, DEVOLUCIONES!$B98:$B342, DEVOLUCIONES!$F98:$F342, 0)</f>
        <v>0</v>
      </c>
      <c r="J96" s="41">
        <f>_xlfn.XLOOKUP($B96, VINCULADOS!$B$9:$B$220, VINCULADOS!$D$9:$D$220, 0)</f>
        <v>0</v>
      </c>
      <c r="K96" s="85">
        <f t="shared" si="1"/>
        <v>0</v>
      </c>
    </row>
    <row r="97" spans="1:11" ht="39" customHeight="1" x14ac:dyDescent="0.3">
      <c r="A97" s="31" t="str" cm="1">
        <f t="array" ref="A97">IFERROR(INDEX(DEMANDA!$A$13:$A$220, ROW()-5), "")</f>
        <v/>
      </c>
      <c r="B97" s="31" t="str" cm="1">
        <f t="array" ref="B97">IFERROR(INDEX(DEMANDA!$B$13:$B$220, ROW()-5), "")</f>
        <v/>
      </c>
      <c r="C97" s="41">
        <f>_xlfn.XLOOKUP($B97,DEMANDA!$B100:$B349,DEMANDA!$D100:$D349,0)</f>
        <v>0</v>
      </c>
      <c r="D97" s="41">
        <f>_xlfn.XLOOKUP($B97, QUEJAS!$B100:$B349, QUEJAS!$F100:$F349, 0)</f>
        <v>0</v>
      </c>
      <c r="E97" s="41">
        <f>_xlfn.XLOOKUP(B97, 'COSTO ADM PÚBLICA'!$B$10:$B$220, 'COSTO ADM PÚBLICA'!$G$10:$G$220, "")</f>
        <v>0</v>
      </c>
      <c r="F97" s="41">
        <f>_xlfn.XLOOKUP($B97,'TIEMPO RESPUESTA'!$B99:$B349,'TIEMPO RESPUESTA'!$D99:$D349,0)</f>
        <v>0</v>
      </c>
      <c r="G97" s="41">
        <f xml:space="preserve"> _xlfn.XLOOKUP($B97, CANAL!$B99:$B316, CANAL!$D99:$D316, 0)</f>
        <v>0</v>
      </c>
      <c r="H97" s="41">
        <f>_xlfn.XLOOKUP($B97, CORRUPCIÓN!$B99:$B349, CORRUPCIÓN!$D99:$D349, 0)</f>
        <v>0</v>
      </c>
      <c r="I97" s="41">
        <f>_xlfn.XLOOKUP($B97, DEVOLUCIONES!$B99:$B343, DEVOLUCIONES!$F99:$F343, 0)</f>
        <v>0</v>
      </c>
      <c r="J97" s="41">
        <f>_xlfn.XLOOKUP($B97, VINCULADOS!$B$9:$B$220, VINCULADOS!$D$9:$D$220, 0)</f>
        <v>0</v>
      </c>
      <c r="K97" s="85">
        <f t="shared" si="1"/>
        <v>0</v>
      </c>
    </row>
    <row r="98" spans="1:11" ht="39" customHeight="1" x14ac:dyDescent="0.3">
      <c r="A98" s="31" t="str" cm="1">
        <f t="array" ref="A98">IFERROR(INDEX(DEMANDA!$A$13:$A$220, ROW()-5), "")</f>
        <v/>
      </c>
      <c r="B98" s="31" t="str" cm="1">
        <f t="array" ref="B98">IFERROR(INDEX(DEMANDA!$B$13:$B$220, ROW()-5), "")</f>
        <v/>
      </c>
      <c r="C98" s="41">
        <f>_xlfn.XLOOKUP($B98,DEMANDA!$B101:$B350,DEMANDA!$D101:$D350,0)</f>
        <v>0</v>
      </c>
      <c r="D98" s="41">
        <f>_xlfn.XLOOKUP($B98, QUEJAS!$B101:$B350, QUEJAS!$F101:$F350, 0)</f>
        <v>0</v>
      </c>
      <c r="E98" s="41">
        <f>_xlfn.XLOOKUP(B98, 'COSTO ADM PÚBLICA'!$B$10:$B$220, 'COSTO ADM PÚBLICA'!$G$10:$G$220, "")</f>
        <v>0</v>
      </c>
      <c r="F98" s="41">
        <f>_xlfn.XLOOKUP($B98,'TIEMPO RESPUESTA'!$B100:$B350,'TIEMPO RESPUESTA'!$D100:$D350,0)</f>
        <v>0</v>
      </c>
      <c r="G98" s="41">
        <f xml:space="preserve"> _xlfn.XLOOKUP($B98, CANAL!$B100:$B317, CANAL!$D100:$D317, 0)</f>
        <v>0</v>
      </c>
      <c r="H98" s="41">
        <f>_xlfn.XLOOKUP($B98, CORRUPCIÓN!$B100:$B350, CORRUPCIÓN!$D100:$D350, 0)</f>
        <v>0</v>
      </c>
      <c r="I98" s="41">
        <f>_xlfn.XLOOKUP($B98, DEVOLUCIONES!$B100:$B344, DEVOLUCIONES!$F100:$F344, 0)</f>
        <v>0</v>
      </c>
      <c r="J98" s="41">
        <f>_xlfn.XLOOKUP($B98, VINCULADOS!$B$9:$B$220, VINCULADOS!$D$9:$D$220, 0)</f>
        <v>0</v>
      </c>
      <c r="K98" s="85">
        <f t="shared" si="1"/>
        <v>0</v>
      </c>
    </row>
    <row r="99" spans="1:11" ht="39" customHeight="1" x14ac:dyDescent="0.3">
      <c r="A99" s="31" t="str" cm="1">
        <f t="array" ref="A99">IFERROR(INDEX(DEMANDA!$A$13:$A$220, ROW()-5), "")</f>
        <v/>
      </c>
      <c r="B99" s="31" t="str" cm="1">
        <f t="array" ref="B99">IFERROR(INDEX(DEMANDA!$B$13:$B$220, ROW()-5), "")</f>
        <v/>
      </c>
      <c r="C99" s="41">
        <f>_xlfn.XLOOKUP($B99,DEMANDA!$B102:$B351,DEMANDA!$D102:$D351,0)</f>
        <v>0</v>
      </c>
      <c r="D99" s="41">
        <f>_xlfn.XLOOKUP($B99, QUEJAS!$B102:$B351, QUEJAS!$F102:$F351, 0)</f>
        <v>0</v>
      </c>
      <c r="E99" s="41">
        <f>_xlfn.XLOOKUP(B99, 'COSTO ADM PÚBLICA'!$B$10:$B$220, 'COSTO ADM PÚBLICA'!$G$10:$G$220, "")</f>
        <v>0</v>
      </c>
      <c r="F99" s="41">
        <f>_xlfn.XLOOKUP($B99,'TIEMPO RESPUESTA'!$B101:$B351,'TIEMPO RESPUESTA'!$D101:$D351,0)</f>
        <v>0</v>
      </c>
      <c r="G99" s="41">
        <f xml:space="preserve"> _xlfn.XLOOKUP($B99, CANAL!$B101:$B318, CANAL!$D101:$D318, 0)</f>
        <v>0</v>
      </c>
      <c r="H99" s="41">
        <f>_xlfn.XLOOKUP($B99, CORRUPCIÓN!$B101:$B351, CORRUPCIÓN!$D101:$D351, 0)</f>
        <v>0</v>
      </c>
      <c r="I99" s="41">
        <f>_xlfn.XLOOKUP($B99, DEVOLUCIONES!$B101:$B345, DEVOLUCIONES!$F101:$F345, 0)</f>
        <v>0</v>
      </c>
      <c r="J99" s="41">
        <f>_xlfn.XLOOKUP($B99, VINCULADOS!$B$9:$B$220, VINCULADOS!$D$9:$D$220, 0)</f>
        <v>0</v>
      </c>
      <c r="K99" s="85">
        <f t="shared" si="1"/>
        <v>0</v>
      </c>
    </row>
    <row r="100" spans="1:11" ht="39" customHeight="1" x14ac:dyDescent="0.3">
      <c r="A100" s="31" t="str" cm="1">
        <f t="array" ref="A100">IFERROR(INDEX(DEMANDA!$A$13:$A$220, ROW()-5), "")</f>
        <v/>
      </c>
      <c r="B100" s="31" t="str" cm="1">
        <f t="array" ref="B100">IFERROR(INDEX(DEMANDA!$B$13:$B$220, ROW()-5), "")</f>
        <v/>
      </c>
      <c r="C100" s="41">
        <f>_xlfn.XLOOKUP($B100,DEMANDA!$B103:$B352,DEMANDA!$D103:$D352,0)</f>
        <v>0</v>
      </c>
      <c r="D100" s="41">
        <f>_xlfn.XLOOKUP($B100, QUEJAS!$B103:$B352, QUEJAS!$F103:$F352, 0)</f>
        <v>0</v>
      </c>
      <c r="E100" s="41">
        <f>_xlfn.XLOOKUP(B100, 'COSTO ADM PÚBLICA'!$B$10:$B$220, 'COSTO ADM PÚBLICA'!$G$10:$G$220, "")</f>
        <v>0</v>
      </c>
      <c r="F100" s="41">
        <f>_xlfn.XLOOKUP($B100,'TIEMPO RESPUESTA'!$B102:$B352,'TIEMPO RESPUESTA'!$D102:$D352,0)</f>
        <v>0</v>
      </c>
      <c r="G100" s="41">
        <f xml:space="preserve"> _xlfn.XLOOKUP($B100, CANAL!$B102:$B319, CANAL!$D102:$D319, 0)</f>
        <v>0</v>
      </c>
      <c r="H100" s="41">
        <f>_xlfn.XLOOKUP($B100, CORRUPCIÓN!$B102:$B352, CORRUPCIÓN!$D102:$D352, 0)</f>
        <v>0</v>
      </c>
      <c r="I100" s="41">
        <f>_xlfn.XLOOKUP($B100, DEVOLUCIONES!$B102:$B346, DEVOLUCIONES!$F102:$F346, 0)</f>
        <v>0</v>
      </c>
      <c r="J100" s="41">
        <f>_xlfn.XLOOKUP($B100, VINCULADOS!$B$9:$B$220, VINCULADOS!$D$9:$D$220, 0)</f>
        <v>0</v>
      </c>
      <c r="K100" s="85">
        <f t="shared" si="1"/>
        <v>0</v>
      </c>
    </row>
    <row r="101" spans="1:11" ht="39" customHeight="1" x14ac:dyDescent="0.3">
      <c r="A101" s="31" t="str" cm="1">
        <f t="array" ref="A101">IFERROR(INDEX(DEMANDA!$A$13:$A$220, ROW()-5), "")</f>
        <v/>
      </c>
      <c r="B101" s="31" t="str" cm="1">
        <f t="array" ref="B101">IFERROR(INDEX(DEMANDA!$B$13:$B$220, ROW()-5), "")</f>
        <v/>
      </c>
      <c r="C101" s="41">
        <f>_xlfn.XLOOKUP($B101,DEMANDA!$B104:$B353,DEMANDA!$D104:$D353,0)</f>
        <v>0</v>
      </c>
      <c r="D101" s="41">
        <f>_xlfn.XLOOKUP($B101, QUEJAS!$B104:$B353, QUEJAS!$F104:$F353, 0)</f>
        <v>0</v>
      </c>
      <c r="E101" s="41">
        <f>_xlfn.XLOOKUP(B101, 'COSTO ADM PÚBLICA'!$B$10:$B$220, 'COSTO ADM PÚBLICA'!$G$10:$G$220, "")</f>
        <v>0</v>
      </c>
      <c r="F101" s="41">
        <f>_xlfn.XLOOKUP($B101,'TIEMPO RESPUESTA'!$B103:$B353,'TIEMPO RESPUESTA'!$D103:$D353,0)</f>
        <v>0</v>
      </c>
      <c r="G101" s="41">
        <f xml:space="preserve"> _xlfn.XLOOKUP($B101, CANAL!$B103:$B320, CANAL!$D103:$D320, 0)</f>
        <v>0</v>
      </c>
      <c r="H101" s="41">
        <f>_xlfn.XLOOKUP($B101, CORRUPCIÓN!$B103:$B353, CORRUPCIÓN!$D103:$D353, 0)</f>
        <v>0</v>
      </c>
      <c r="I101" s="41">
        <f>_xlfn.XLOOKUP($B101, DEVOLUCIONES!$B103:$B347, DEVOLUCIONES!$F103:$F347, 0)</f>
        <v>0</v>
      </c>
      <c r="J101" s="41">
        <f>_xlfn.XLOOKUP($B101, VINCULADOS!$B$9:$B$220, VINCULADOS!$D$9:$D$220, 0)</f>
        <v>0</v>
      </c>
      <c r="K101" s="85">
        <f t="shared" si="1"/>
        <v>0</v>
      </c>
    </row>
    <row r="102" spans="1:11" ht="39" customHeight="1" x14ac:dyDescent="0.3">
      <c r="A102" s="31" t="str" cm="1">
        <f t="array" ref="A102">IFERROR(INDEX(DEMANDA!$A$13:$A$220, ROW()-5), "")</f>
        <v/>
      </c>
      <c r="B102" s="31" t="str" cm="1">
        <f t="array" ref="B102">IFERROR(INDEX(DEMANDA!$B$13:$B$220, ROW()-5), "")</f>
        <v/>
      </c>
      <c r="C102" s="41">
        <f>_xlfn.XLOOKUP($B102,DEMANDA!$B105:$B354,DEMANDA!$D105:$D354,0)</f>
        <v>0</v>
      </c>
      <c r="D102" s="41">
        <f>_xlfn.XLOOKUP($B102, QUEJAS!$B105:$B354, QUEJAS!$F105:$F354, 0)</f>
        <v>0</v>
      </c>
      <c r="E102" s="41">
        <f>_xlfn.XLOOKUP(B102, 'COSTO ADM PÚBLICA'!$B$10:$B$220, 'COSTO ADM PÚBLICA'!$G$10:$G$220, "")</f>
        <v>0</v>
      </c>
      <c r="F102" s="41">
        <f>_xlfn.XLOOKUP($B102,'TIEMPO RESPUESTA'!$B104:$B354,'TIEMPO RESPUESTA'!$D104:$D354,0)</f>
        <v>0</v>
      </c>
      <c r="G102" s="41">
        <f xml:space="preserve"> _xlfn.XLOOKUP($B102, CANAL!$B104:$B321, CANAL!$D104:$D321, 0)</f>
        <v>0</v>
      </c>
      <c r="H102" s="41">
        <f>_xlfn.XLOOKUP($B102, CORRUPCIÓN!$B104:$B354, CORRUPCIÓN!$D104:$D354, 0)</f>
        <v>0</v>
      </c>
      <c r="I102" s="41">
        <f>_xlfn.XLOOKUP($B102, DEVOLUCIONES!$B104:$B348, DEVOLUCIONES!$F104:$F348, 0)</f>
        <v>0</v>
      </c>
      <c r="J102" s="41">
        <f>_xlfn.XLOOKUP($B102, VINCULADOS!$B$9:$B$220, VINCULADOS!$D$9:$D$220, 0)</f>
        <v>0</v>
      </c>
      <c r="K102" s="85">
        <f t="shared" si="1"/>
        <v>0</v>
      </c>
    </row>
    <row r="103" spans="1:11" ht="39" customHeight="1" x14ac:dyDescent="0.3">
      <c r="A103" s="31" t="str" cm="1">
        <f t="array" ref="A103">IFERROR(INDEX(DEMANDA!$A$13:$A$220, ROW()-5), "")</f>
        <v/>
      </c>
      <c r="B103" s="31" t="str" cm="1">
        <f t="array" ref="B103">IFERROR(INDEX(DEMANDA!$B$13:$B$220, ROW()-5), "")</f>
        <v/>
      </c>
      <c r="C103" s="41">
        <f>_xlfn.XLOOKUP($B103,DEMANDA!$B106:$B355,DEMANDA!$D106:$D355,0)</f>
        <v>0</v>
      </c>
      <c r="D103" s="41">
        <f>_xlfn.XLOOKUP($B103, QUEJAS!$B106:$B355, QUEJAS!$F106:$F355, 0)</f>
        <v>0</v>
      </c>
      <c r="E103" s="41">
        <f>_xlfn.XLOOKUP(B103, 'COSTO ADM PÚBLICA'!$B$10:$B$220, 'COSTO ADM PÚBLICA'!$G$10:$G$220, "")</f>
        <v>0</v>
      </c>
      <c r="F103" s="41">
        <f>_xlfn.XLOOKUP($B103,'TIEMPO RESPUESTA'!$B105:$B355,'TIEMPO RESPUESTA'!$D105:$D355,0)</f>
        <v>0</v>
      </c>
      <c r="G103" s="41">
        <f xml:space="preserve"> _xlfn.XLOOKUP($B103, CANAL!$B105:$B322, CANAL!$D105:$D322, 0)</f>
        <v>0</v>
      </c>
      <c r="H103" s="41">
        <f>_xlfn.XLOOKUP($B103, CORRUPCIÓN!$B105:$B355, CORRUPCIÓN!$D105:$D355, 0)</f>
        <v>0</v>
      </c>
      <c r="I103" s="41">
        <f>_xlfn.XLOOKUP($B103, DEVOLUCIONES!$B105:$B349, DEVOLUCIONES!$F105:$F349, 0)</f>
        <v>0</v>
      </c>
      <c r="J103" s="41">
        <f>_xlfn.XLOOKUP($B103, VINCULADOS!$B$9:$B$220, VINCULADOS!$D$9:$D$220, 0)</f>
        <v>0</v>
      </c>
      <c r="K103" s="85">
        <f t="shared" si="1"/>
        <v>0</v>
      </c>
    </row>
    <row r="104" spans="1:11" ht="39" customHeight="1" x14ac:dyDescent="0.3">
      <c r="A104" s="31" t="str" cm="1">
        <f t="array" ref="A104">IFERROR(INDEX(DEMANDA!$A$13:$A$220, ROW()-5), "")</f>
        <v/>
      </c>
      <c r="B104" s="31" t="str" cm="1">
        <f t="array" ref="B104">IFERROR(INDEX(DEMANDA!$B$13:$B$220, ROW()-5), "")</f>
        <v/>
      </c>
      <c r="C104" s="41">
        <f>_xlfn.XLOOKUP($B104,DEMANDA!$B107:$B356,DEMANDA!$D107:$D356,0)</f>
        <v>0</v>
      </c>
      <c r="D104" s="41">
        <f>_xlfn.XLOOKUP($B104, QUEJAS!$B107:$B356, QUEJAS!$F107:$F356, 0)</f>
        <v>0</v>
      </c>
      <c r="E104" s="41">
        <f>_xlfn.XLOOKUP(B104, 'COSTO ADM PÚBLICA'!$B$10:$B$220, 'COSTO ADM PÚBLICA'!$G$10:$G$220, "")</f>
        <v>0</v>
      </c>
      <c r="F104" s="41">
        <f>_xlfn.XLOOKUP($B104,'TIEMPO RESPUESTA'!$B106:$B356,'TIEMPO RESPUESTA'!$D106:$D356,0)</f>
        <v>0</v>
      </c>
      <c r="G104" s="41">
        <f xml:space="preserve"> _xlfn.XLOOKUP($B104, CANAL!$B106:$B323, CANAL!$D106:$D323, 0)</f>
        <v>0</v>
      </c>
      <c r="H104" s="41">
        <f>_xlfn.XLOOKUP($B104, CORRUPCIÓN!$B106:$B356, CORRUPCIÓN!$D106:$D356, 0)</f>
        <v>0</v>
      </c>
      <c r="I104" s="41">
        <f>_xlfn.XLOOKUP($B104, DEVOLUCIONES!$B106:$B350, DEVOLUCIONES!$F106:$F350, 0)</f>
        <v>0</v>
      </c>
      <c r="J104" s="41">
        <f>_xlfn.XLOOKUP($B104, VINCULADOS!$B$9:$B$220, VINCULADOS!$D$9:$D$220, 0)</f>
        <v>0</v>
      </c>
      <c r="K104" s="85">
        <f t="shared" si="1"/>
        <v>0</v>
      </c>
    </row>
    <row r="105" spans="1:11" ht="39" customHeight="1" x14ac:dyDescent="0.3">
      <c r="A105" s="31" t="str" cm="1">
        <f t="array" ref="A105">IFERROR(INDEX(DEMANDA!$A$13:$A$220, ROW()-5), "")</f>
        <v/>
      </c>
      <c r="B105" s="31" t="str" cm="1">
        <f t="array" ref="B105">IFERROR(INDEX(DEMANDA!$B$13:$B$220, ROW()-5), "")</f>
        <v/>
      </c>
      <c r="C105" s="41">
        <f>_xlfn.XLOOKUP($B105,DEMANDA!$B108:$B357,DEMANDA!$D108:$D357,0)</f>
        <v>0</v>
      </c>
      <c r="D105" s="41">
        <f>_xlfn.XLOOKUP($B105, QUEJAS!$B108:$B357, QUEJAS!$F108:$F357, 0)</f>
        <v>0</v>
      </c>
      <c r="E105" s="41">
        <f>_xlfn.XLOOKUP(B105, 'COSTO ADM PÚBLICA'!$B$10:$B$220, 'COSTO ADM PÚBLICA'!$G$10:$G$220, "")</f>
        <v>0</v>
      </c>
      <c r="F105" s="41">
        <f>_xlfn.XLOOKUP($B105,'TIEMPO RESPUESTA'!$B107:$B357,'TIEMPO RESPUESTA'!$D107:$D357,0)</f>
        <v>0</v>
      </c>
      <c r="G105" s="41">
        <f xml:space="preserve"> _xlfn.XLOOKUP($B105, CANAL!$B107:$B324, CANAL!$D107:$D324, 0)</f>
        <v>0</v>
      </c>
      <c r="H105" s="41">
        <f>_xlfn.XLOOKUP($B105, CORRUPCIÓN!$B107:$B357, CORRUPCIÓN!$D107:$D357, 0)</f>
        <v>0</v>
      </c>
      <c r="I105" s="41">
        <f>_xlfn.XLOOKUP($B105, DEVOLUCIONES!$B107:$B351, DEVOLUCIONES!$F107:$F351, 0)</f>
        <v>0</v>
      </c>
      <c r="J105" s="41">
        <f>_xlfn.XLOOKUP($B105, VINCULADOS!$B$9:$B$220, VINCULADOS!$D$9:$D$220, 0)</f>
        <v>0</v>
      </c>
      <c r="K105" s="85">
        <f t="shared" si="1"/>
        <v>0</v>
      </c>
    </row>
    <row r="106" spans="1:11" ht="39" customHeight="1" x14ac:dyDescent="0.3">
      <c r="A106" s="31" t="str" cm="1">
        <f t="array" ref="A106">IFERROR(INDEX(DEMANDA!$A$13:$A$220, ROW()-5), "")</f>
        <v/>
      </c>
      <c r="B106" s="31" t="str" cm="1">
        <f t="array" ref="B106">IFERROR(INDEX(DEMANDA!$B$13:$B$220, ROW()-5), "")</f>
        <v/>
      </c>
      <c r="C106" s="41">
        <f>_xlfn.XLOOKUP($B106,DEMANDA!$B109:$B358,DEMANDA!$D109:$D358,0)</f>
        <v>0</v>
      </c>
      <c r="D106" s="41">
        <f>_xlfn.XLOOKUP($B106, QUEJAS!$B109:$B358, QUEJAS!$F109:$F358, 0)</f>
        <v>0</v>
      </c>
      <c r="E106" s="41">
        <f>_xlfn.XLOOKUP(B106, 'COSTO ADM PÚBLICA'!$B$10:$B$220, 'COSTO ADM PÚBLICA'!$G$10:$G$220, "")</f>
        <v>0</v>
      </c>
      <c r="F106" s="41">
        <f>_xlfn.XLOOKUP($B106,'TIEMPO RESPUESTA'!$B108:$B358,'TIEMPO RESPUESTA'!$D108:$D358,0)</f>
        <v>0</v>
      </c>
      <c r="G106" s="41">
        <f xml:space="preserve"> _xlfn.XLOOKUP($B106, CANAL!$B108:$B325, CANAL!$D108:$D325, 0)</f>
        <v>0</v>
      </c>
      <c r="H106" s="41">
        <f>_xlfn.XLOOKUP($B106, CORRUPCIÓN!$B108:$B358, CORRUPCIÓN!$D108:$D358, 0)</f>
        <v>0</v>
      </c>
      <c r="I106" s="41">
        <f>_xlfn.XLOOKUP($B106, DEVOLUCIONES!$B108:$B352, DEVOLUCIONES!$F108:$F352, 0)</f>
        <v>0</v>
      </c>
      <c r="J106" s="41">
        <f>_xlfn.XLOOKUP($B106, VINCULADOS!$B$9:$B$220, VINCULADOS!$D$9:$D$220, 0)</f>
        <v>0</v>
      </c>
      <c r="K106" s="85">
        <f t="shared" si="1"/>
        <v>0</v>
      </c>
    </row>
    <row r="107" spans="1:11" ht="39" customHeight="1" x14ac:dyDescent="0.3">
      <c r="A107" s="31" t="str" cm="1">
        <f t="array" ref="A107">IFERROR(INDEX(DEMANDA!$A$13:$A$220, ROW()-5), "")</f>
        <v/>
      </c>
      <c r="B107" s="31" t="str" cm="1">
        <f t="array" ref="B107">IFERROR(INDEX(DEMANDA!$B$13:$B$220, ROW()-5), "")</f>
        <v/>
      </c>
      <c r="C107" s="41">
        <f>_xlfn.XLOOKUP($B107,DEMANDA!$B110:$B359,DEMANDA!$D110:$D359,0)</f>
        <v>0</v>
      </c>
      <c r="D107" s="41">
        <f>_xlfn.XLOOKUP($B107, QUEJAS!$B110:$B359, QUEJAS!$F110:$F359, 0)</f>
        <v>0</v>
      </c>
      <c r="E107" s="41">
        <f>_xlfn.XLOOKUP(B107, 'COSTO ADM PÚBLICA'!$B$10:$B$220, 'COSTO ADM PÚBLICA'!$G$10:$G$220, "")</f>
        <v>0</v>
      </c>
      <c r="F107" s="41">
        <f>_xlfn.XLOOKUP($B107,'TIEMPO RESPUESTA'!$B109:$B359,'TIEMPO RESPUESTA'!$D109:$D359,0)</f>
        <v>0</v>
      </c>
      <c r="G107" s="41">
        <f xml:space="preserve"> _xlfn.XLOOKUP($B107, CANAL!$B109:$B326, CANAL!$D109:$D326, 0)</f>
        <v>0</v>
      </c>
      <c r="H107" s="41">
        <f>_xlfn.XLOOKUP($B107, CORRUPCIÓN!$B109:$B359, CORRUPCIÓN!$D109:$D359, 0)</f>
        <v>0</v>
      </c>
      <c r="I107" s="41">
        <f>_xlfn.XLOOKUP($B107, DEVOLUCIONES!$B109:$B353, DEVOLUCIONES!$F109:$F353, 0)</f>
        <v>0</v>
      </c>
      <c r="J107" s="41">
        <f>_xlfn.XLOOKUP($B107, VINCULADOS!$B$9:$B$220, VINCULADOS!$D$9:$D$220, 0)</f>
        <v>0</v>
      </c>
      <c r="K107" s="85">
        <f t="shared" si="1"/>
        <v>0</v>
      </c>
    </row>
    <row r="108" spans="1:11" ht="39" customHeight="1" x14ac:dyDescent="0.3">
      <c r="A108" s="31" t="str" cm="1">
        <f t="array" ref="A108">IFERROR(INDEX(DEMANDA!$A$13:$A$220, ROW()-5), "")</f>
        <v/>
      </c>
      <c r="B108" s="31" t="str" cm="1">
        <f t="array" ref="B108">IFERROR(INDEX(DEMANDA!$B$13:$B$220, ROW()-5), "")</f>
        <v/>
      </c>
      <c r="C108" s="41">
        <f>_xlfn.XLOOKUP($B108,DEMANDA!$B111:$B360,DEMANDA!$D111:$D360,0)</f>
        <v>0</v>
      </c>
      <c r="D108" s="41">
        <f>_xlfn.XLOOKUP($B108, QUEJAS!$B111:$B360, QUEJAS!$F111:$F360, 0)</f>
        <v>0</v>
      </c>
      <c r="E108" s="41">
        <f>_xlfn.XLOOKUP(B108, 'COSTO ADM PÚBLICA'!$B$10:$B$220, 'COSTO ADM PÚBLICA'!$G$10:$G$220, "")</f>
        <v>0</v>
      </c>
      <c r="F108" s="41">
        <f>_xlfn.XLOOKUP($B108,'TIEMPO RESPUESTA'!$B110:$B360,'TIEMPO RESPUESTA'!$D110:$D360,0)</f>
        <v>0</v>
      </c>
      <c r="G108" s="41">
        <f xml:space="preserve"> _xlfn.XLOOKUP($B108, CANAL!$B110:$B327, CANAL!$D110:$D327, 0)</f>
        <v>0</v>
      </c>
      <c r="H108" s="41">
        <f>_xlfn.XLOOKUP($B108, CORRUPCIÓN!$B110:$B360, CORRUPCIÓN!$D110:$D360, 0)</f>
        <v>0</v>
      </c>
      <c r="I108" s="41">
        <f>_xlfn.XLOOKUP($B108, DEVOLUCIONES!$B110:$B354, DEVOLUCIONES!$F110:$F354, 0)</f>
        <v>0</v>
      </c>
      <c r="J108" s="41">
        <f>_xlfn.XLOOKUP($B108, VINCULADOS!$B$9:$B$220, VINCULADOS!$D$9:$D$220, 0)</f>
        <v>0</v>
      </c>
      <c r="K108" s="85">
        <f t="shared" si="1"/>
        <v>0</v>
      </c>
    </row>
    <row r="109" spans="1:11" ht="39" customHeight="1" x14ac:dyDescent="0.3">
      <c r="A109" s="31" t="str" cm="1">
        <f t="array" ref="A109">IFERROR(INDEX(DEMANDA!$A$13:$A$220, ROW()-5), "")</f>
        <v/>
      </c>
      <c r="B109" s="31" t="str" cm="1">
        <f t="array" ref="B109">IFERROR(INDEX(DEMANDA!$B$13:$B$220, ROW()-5), "")</f>
        <v/>
      </c>
      <c r="C109" s="41">
        <f>_xlfn.XLOOKUP($B109,DEMANDA!$B112:$B361,DEMANDA!$D112:$D361,0)</f>
        <v>0</v>
      </c>
      <c r="D109" s="41">
        <f>_xlfn.XLOOKUP($B109, QUEJAS!$B112:$B361, QUEJAS!$F112:$F361, 0)</f>
        <v>0</v>
      </c>
      <c r="E109" s="41">
        <f>_xlfn.XLOOKUP(B109, 'COSTO ADM PÚBLICA'!$B$10:$B$220, 'COSTO ADM PÚBLICA'!$G$10:$G$220, "")</f>
        <v>0</v>
      </c>
      <c r="F109" s="41">
        <f>_xlfn.XLOOKUP($B109,'TIEMPO RESPUESTA'!$B111:$B361,'TIEMPO RESPUESTA'!$D111:$D361,0)</f>
        <v>0</v>
      </c>
      <c r="G109" s="41">
        <f xml:space="preserve"> _xlfn.XLOOKUP($B109, CANAL!$B111:$B328, CANAL!$D111:$D328, 0)</f>
        <v>0</v>
      </c>
      <c r="H109" s="41">
        <f>_xlfn.XLOOKUP($B109, CORRUPCIÓN!$B111:$B361, CORRUPCIÓN!$D111:$D361, 0)</f>
        <v>0</v>
      </c>
      <c r="I109" s="41">
        <f>_xlfn.XLOOKUP($B109, DEVOLUCIONES!$B111:$B355, DEVOLUCIONES!$F111:$F355, 0)</f>
        <v>0</v>
      </c>
      <c r="J109" s="41">
        <f>_xlfn.XLOOKUP($B109, VINCULADOS!$B$9:$B$220, VINCULADOS!$D$9:$D$220, 0)</f>
        <v>0</v>
      </c>
      <c r="K109" s="85">
        <f t="shared" si="1"/>
        <v>0</v>
      </c>
    </row>
    <row r="110" spans="1:11" ht="39" customHeight="1" x14ac:dyDescent="0.3">
      <c r="A110" s="31" t="str" cm="1">
        <f t="array" ref="A110">IFERROR(INDEX(DEMANDA!$A$13:$A$220, ROW()-5), "")</f>
        <v/>
      </c>
      <c r="B110" s="31" t="str" cm="1">
        <f t="array" ref="B110">IFERROR(INDEX(DEMANDA!$B$13:$B$220, ROW()-5), "")</f>
        <v/>
      </c>
      <c r="C110" s="41">
        <f>_xlfn.XLOOKUP($B110,DEMANDA!$B113:$B362,DEMANDA!$D113:$D362,0)</f>
        <v>0</v>
      </c>
      <c r="D110" s="41">
        <f>_xlfn.XLOOKUP($B110, QUEJAS!$B113:$B362, QUEJAS!$F113:$F362, 0)</f>
        <v>0</v>
      </c>
      <c r="E110" s="41">
        <f>_xlfn.XLOOKUP(B110, 'COSTO ADM PÚBLICA'!$B$10:$B$220, 'COSTO ADM PÚBLICA'!$G$10:$G$220, "")</f>
        <v>0</v>
      </c>
      <c r="F110" s="41">
        <f>_xlfn.XLOOKUP($B110,'TIEMPO RESPUESTA'!$B112:$B362,'TIEMPO RESPUESTA'!$D112:$D362,0)</f>
        <v>0</v>
      </c>
      <c r="G110" s="41">
        <f xml:space="preserve"> _xlfn.XLOOKUP($B110, CANAL!$B112:$B329, CANAL!$D112:$D329, 0)</f>
        <v>0</v>
      </c>
      <c r="H110" s="41">
        <f>_xlfn.XLOOKUP($B110, CORRUPCIÓN!$B112:$B362, CORRUPCIÓN!$D112:$D362, 0)</f>
        <v>0</v>
      </c>
      <c r="I110" s="41">
        <f>_xlfn.XLOOKUP($B110, DEVOLUCIONES!$B112:$B356, DEVOLUCIONES!$F112:$F356, 0)</f>
        <v>0</v>
      </c>
      <c r="J110" s="41">
        <f>_xlfn.XLOOKUP($B110, VINCULADOS!$B$9:$B$220, VINCULADOS!$D$9:$D$220, 0)</f>
        <v>0</v>
      </c>
      <c r="K110" s="85">
        <f t="shared" si="1"/>
        <v>0</v>
      </c>
    </row>
    <row r="111" spans="1:11" ht="39" customHeight="1" x14ac:dyDescent="0.3">
      <c r="A111" s="31" t="str" cm="1">
        <f t="array" ref="A111">IFERROR(INDEX(DEMANDA!$A$13:$A$220, ROW()-5), "")</f>
        <v/>
      </c>
      <c r="B111" s="31" t="str" cm="1">
        <f t="array" ref="B111">IFERROR(INDEX(DEMANDA!$B$13:$B$220, ROW()-5), "")</f>
        <v/>
      </c>
      <c r="C111" s="41">
        <f>_xlfn.XLOOKUP($B111,DEMANDA!$B114:$B363,DEMANDA!$D114:$D363,0)</f>
        <v>0</v>
      </c>
      <c r="D111" s="41">
        <f>_xlfn.XLOOKUP($B111, QUEJAS!$B114:$B363, QUEJAS!$F114:$F363, 0)</f>
        <v>0</v>
      </c>
      <c r="E111" s="41">
        <f>_xlfn.XLOOKUP(B111, 'COSTO ADM PÚBLICA'!$B$10:$B$220, 'COSTO ADM PÚBLICA'!$G$10:$G$220, "")</f>
        <v>0</v>
      </c>
      <c r="F111" s="41">
        <f>_xlfn.XLOOKUP($B111,'TIEMPO RESPUESTA'!$B113:$B363,'TIEMPO RESPUESTA'!$D113:$D363,0)</f>
        <v>0</v>
      </c>
      <c r="G111" s="41">
        <f xml:space="preserve"> _xlfn.XLOOKUP($B111, CANAL!$B113:$B330, CANAL!$D113:$D330, 0)</f>
        <v>0</v>
      </c>
      <c r="H111" s="41">
        <f>_xlfn.XLOOKUP($B111, CORRUPCIÓN!$B113:$B363, CORRUPCIÓN!$D113:$D363, 0)</f>
        <v>0</v>
      </c>
      <c r="I111" s="41">
        <f>_xlfn.XLOOKUP($B111, DEVOLUCIONES!$B113:$B357, DEVOLUCIONES!$F113:$F357, 0)</f>
        <v>0</v>
      </c>
      <c r="J111" s="41">
        <f>_xlfn.XLOOKUP($B111, VINCULADOS!$B$9:$B$220, VINCULADOS!$D$9:$D$220, 0)</f>
        <v>0</v>
      </c>
      <c r="K111" s="85">
        <f t="shared" si="1"/>
        <v>0</v>
      </c>
    </row>
    <row r="112" spans="1:11" ht="39" customHeight="1" x14ac:dyDescent="0.3">
      <c r="A112" s="31" t="str" cm="1">
        <f t="array" ref="A112">IFERROR(INDEX(DEMANDA!$A$13:$A$220, ROW()-5), "")</f>
        <v/>
      </c>
      <c r="B112" s="31" t="str" cm="1">
        <f t="array" ref="B112">IFERROR(INDEX(DEMANDA!$B$13:$B$220, ROW()-5), "")</f>
        <v/>
      </c>
      <c r="C112" s="41">
        <f>_xlfn.XLOOKUP($B112,DEMANDA!$B115:$B364,DEMANDA!$D115:$D364,0)</f>
        <v>0</v>
      </c>
      <c r="D112" s="41">
        <f>_xlfn.XLOOKUP($B112, QUEJAS!$B115:$B364, QUEJAS!$F115:$F364, 0)</f>
        <v>0</v>
      </c>
      <c r="E112" s="41">
        <f>_xlfn.XLOOKUP(B112, 'COSTO ADM PÚBLICA'!$B$10:$B$220, 'COSTO ADM PÚBLICA'!$G$10:$G$220, "")</f>
        <v>0</v>
      </c>
      <c r="F112" s="41">
        <f>_xlfn.XLOOKUP($B112,'TIEMPO RESPUESTA'!$B114:$B364,'TIEMPO RESPUESTA'!$D114:$D364,0)</f>
        <v>0</v>
      </c>
      <c r="G112" s="41">
        <f xml:space="preserve"> _xlfn.XLOOKUP($B112, CANAL!$B114:$B331, CANAL!$D114:$D331, 0)</f>
        <v>0</v>
      </c>
      <c r="H112" s="41">
        <f>_xlfn.XLOOKUP($B112, CORRUPCIÓN!$B114:$B364, CORRUPCIÓN!$D114:$D364, 0)</f>
        <v>0</v>
      </c>
      <c r="I112" s="41">
        <f>_xlfn.XLOOKUP($B112, DEVOLUCIONES!$B114:$B358, DEVOLUCIONES!$F114:$F358, 0)</f>
        <v>0</v>
      </c>
      <c r="J112" s="41">
        <f>_xlfn.XLOOKUP($B112, VINCULADOS!$B$9:$B$220, VINCULADOS!$D$9:$D$220, 0)</f>
        <v>0</v>
      </c>
      <c r="K112" s="85">
        <f t="shared" si="1"/>
        <v>0</v>
      </c>
    </row>
    <row r="113" spans="1:11" ht="39" customHeight="1" x14ac:dyDescent="0.3">
      <c r="A113" s="31" t="str" cm="1">
        <f t="array" ref="A113">IFERROR(INDEX(DEMANDA!$A$13:$A$220, ROW()-5), "")</f>
        <v/>
      </c>
      <c r="B113" s="31" t="str" cm="1">
        <f t="array" ref="B113">IFERROR(INDEX(DEMANDA!$B$13:$B$220, ROW()-5), "")</f>
        <v/>
      </c>
      <c r="C113" s="41">
        <f>_xlfn.XLOOKUP($B113,DEMANDA!$B116:$B365,DEMANDA!$D116:$D365,0)</f>
        <v>0</v>
      </c>
      <c r="D113" s="41">
        <f>_xlfn.XLOOKUP($B113, QUEJAS!$B116:$B365, QUEJAS!$F116:$F365, 0)</f>
        <v>0</v>
      </c>
      <c r="E113" s="41">
        <f>_xlfn.XLOOKUP(B113, 'COSTO ADM PÚBLICA'!$B$10:$B$220, 'COSTO ADM PÚBLICA'!$G$10:$G$220, "")</f>
        <v>0</v>
      </c>
      <c r="F113" s="41">
        <f>_xlfn.XLOOKUP($B113,'TIEMPO RESPUESTA'!$B115:$B365,'TIEMPO RESPUESTA'!$D115:$D365,0)</f>
        <v>0</v>
      </c>
      <c r="G113" s="41">
        <f xml:space="preserve"> _xlfn.XLOOKUP($B113, CANAL!$B115:$B332, CANAL!$D115:$D332, 0)</f>
        <v>0</v>
      </c>
      <c r="H113" s="41">
        <f>_xlfn.XLOOKUP($B113, CORRUPCIÓN!$B115:$B365, CORRUPCIÓN!$D115:$D365, 0)</f>
        <v>0</v>
      </c>
      <c r="I113" s="41">
        <f>_xlfn.XLOOKUP($B113, DEVOLUCIONES!$B115:$B359, DEVOLUCIONES!$F115:$F359, 0)</f>
        <v>0</v>
      </c>
      <c r="J113" s="41">
        <f>_xlfn.XLOOKUP($B113, VINCULADOS!$B$9:$B$220, VINCULADOS!$D$9:$D$220, 0)</f>
        <v>0</v>
      </c>
      <c r="K113" s="85">
        <f t="shared" si="1"/>
        <v>0</v>
      </c>
    </row>
    <row r="114" spans="1:11" ht="39" customHeight="1" x14ac:dyDescent="0.3">
      <c r="A114" s="31" t="str" cm="1">
        <f t="array" ref="A114">IFERROR(INDEX(DEMANDA!$A$13:$A$220, ROW()-5), "")</f>
        <v/>
      </c>
      <c r="B114" s="31" t="str" cm="1">
        <f t="array" ref="B114">IFERROR(INDEX(DEMANDA!$B$13:$B$220, ROW()-5), "")</f>
        <v/>
      </c>
      <c r="C114" s="41">
        <f>_xlfn.XLOOKUP($B114,DEMANDA!$B117:$B366,DEMANDA!$D117:$D366,0)</f>
        <v>0</v>
      </c>
      <c r="D114" s="41">
        <f>_xlfn.XLOOKUP($B114, QUEJAS!$B117:$B366, QUEJAS!$F117:$F366, 0)</f>
        <v>0</v>
      </c>
      <c r="E114" s="41">
        <f>_xlfn.XLOOKUP(B114, 'COSTO ADM PÚBLICA'!$B$10:$B$220, 'COSTO ADM PÚBLICA'!$G$10:$G$220, "")</f>
        <v>0</v>
      </c>
      <c r="F114" s="41">
        <f>_xlfn.XLOOKUP($B114,'TIEMPO RESPUESTA'!$B116:$B366,'TIEMPO RESPUESTA'!$D116:$D366,0)</f>
        <v>0</v>
      </c>
      <c r="G114" s="41">
        <f xml:space="preserve"> _xlfn.XLOOKUP($B114, CANAL!$B116:$B333, CANAL!$D116:$D333, 0)</f>
        <v>0</v>
      </c>
      <c r="H114" s="41">
        <f>_xlfn.XLOOKUP($B114, CORRUPCIÓN!$B116:$B366, CORRUPCIÓN!$D116:$D366, 0)</f>
        <v>0</v>
      </c>
      <c r="I114" s="41">
        <f>_xlfn.XLOOKUP($B114, DEVOLUCIONES!$B116:$B360, DEVOLUCIONES!$F116:$F360, 0)</f>
        <v>0</v>
      </c>
      <c r="J114" s="41">
        <f>_xlfn.XLOOKUP($B114, VINCULADOS!$B$9:$B$220, VINCULADOS!$D$9:$D$220, 0)</f>
        <v>0</v>
      </c>
      <c r="K114" s="85">
        <f t="shared" si="1"/>
        <v>0</v>
      </c>
    </row>
    <row r="115" spans="1:11" ht="39" customHeight="1" x14ac:dyDescent="0.3">
      <c r="A115" s="31" t="str" cm="1">
        <f t="array" ref="A115">IFERROR(INDEX(DEMANDA!$A$13:$A$220, ROW()-5), "")</f>
        <v/>
      </c>
      <c r="B115" s="31" t="str" cm="1">
        <f t="array" ref="B115">IFERROR(INDEX(DEMANDA!$B$13:$B$220, ROW()-5), "")</f>
        <v/>
      </c>
      <c r="C115" s="41">
        <f>_xlfn.XLOOKUP($B115,DEMANDA!$B118:$B367,DEMANDA!$D118:$D367,0)</f>
        <v>0</v>
      </c>
      <c r="D115" s="41">
        <f>_xlfn.XLOOKUP($B115, QUEJAS!$B118:$B367, QUEJAS!$F118:$F367, 0)</f>
        <v>0</v>
      </c>
      <c r="E115" s="41">
        <f>_xlfn.XLOOKUP(B115, 'COSTO ADM PÚBLICA'!$B$10:$B$220, 'COSTO ADM PÚBLICA'!$G$10:$G$220, "")</f>
        <v>0</v>
      </c>
      <c r="F115" s="41">
        <f>_xlfn.XLOOKUP($B115,'TIEMPO RESPUESTA'!$B117:$B367,'TIEMPO RESPUESTA'!$D117:$D367,0)</f>
        <v>0</v>
      </c>
      <c r="G115" s="41">
        <f xml:space="preserve"> _xlfn.XLOOKUP($B115, CANAL!$B117:$B334, CANAL!$D117:$D334, 0)</f>
        <v>0</v>
      </c>
      <c r="H115" s="41">
        <f>_xlfn.XLOOKUP($B115, CORRUPCIÓN!$B117:$B367, CORRUPCIÓN!$D117:$D367, 0)</f>
        <v>0</v>
      </c>
      <c r="I115" s="41">
        <f>_xlfn.XLOOKUP($B115, DEVOLUCIONES!$B117:$B361, DEVOLUCIONES!$F117:$F361, 0)</f>
        <v>0</v>
      </c>
      <c r="J115" s="41">
        <f>_xlfn.XLOOKUP($B115, VINCULADOS!$B$9:$B$220, VINCULADOS!$D$9:$D$220, 0)</f>
        <v>0</v>
      </c>
      <c r="K115" s="85">
        <f t="shared" si="1"/>
        <v>0</v>
      </c>
    </row>
    <row r="116" spans="1:11" ht="39" customHeight="1" x14ac:dyDescent="0.3">
      <c r="A116" s="31" t="str" cm="1">
        <f t="array" ref="A116">IFERROR(INDEX(DEMANDA!$A$13:$A$220, ROW()-5), "")</f>
        <v/>
      </c>
      <c r="B116" s="31" t="str" cm="1">
        <f t="array" ref="B116">IFERROR(INDEX(DEMANDA!$B$13:$B$220, ROW()-5), "")</f>
        <v/>
      </c>
      <c r="C116" s="41">
        <f>_xlfn.XLOOKUP($B116,DEMANDA!$B119:$B368,DEMANDA!$D119:$D368,0)</f>
        <v>0</v>
      </c>
      <c r="D116" s="41">
        <f>_xlfn.XLOOKUP($B116, QUEJAS!$B119:$B368, QUEJAS!$F119:$F368, 0)</f>
        <v>0</v>
      </c>
      <c r="E116" s="41">
        <f>_xlfn.XLOOKUP(B116, 'COSTO ADM PÚBLICA'!$B$10:$B$220, 'COSTO ADM PÚBLICA'!$G$10:$G$220, "")</f>
        <v>0</v>
      </c>
      <c r="F116" s="41">
        <f>_xlfn.XLOOKUP($B116,'TIEMPO RESPUESTA'!$B118:$B368,'TIEMPO RESPUESTA'!$D118:$D368,0)</f>
        <v>0</v>
      </c>
      <c r="G116" s="41">
        <f xml:space="preserve"> _xlfn.XLOOKUP($B116, CANAL!$B118:$B335, CANAL!$D118:$D335, 0)</f>
        <v>0</v>
      </c>
      <c r="H116" s="41">
        <f>_xlfn.XLOOKUP($B116, CORRUPCIÓN!$B118:$B368, CORRUPCIÓN!$D118:$D368, 0)</f>
        <v>0</v>
      </c>
      <c r="I116" s="41">
        <f>_xlfn.XLOOKUP($B116, DEVOLUCIONES!$B118:$B362, DEVOLUCIONES!$F118:$F362, 0)</f>
        <v>0</v>
      </c>
      <c r="J116" s="41">
        <f>_xlfn.XLOOKUP($B116, VINCULADOS!$B$9:$B$220, VINCULADOS!$D$9:$D$220, 0)</f>
        <v>0</v>
      </c>
      <c r="K116" s="85">
        <f t="shared" si="1"/>
        <v>0</v>
      </c>
    </row>
    <row r="117" spans="1:11" ht="39" customHeight="1" x14ac:dyDescent="0.3">
      <c r="A117" s="31" t="str" cm="1">
        <f t="array" ref="A117">IFERROR(INDEX(DEMANDA!$A$13:$A$220, ROW()-5), "")</f>
        <v/>
      </c>
      <c r="B117" s="31" t="str" cm="1">
        <f t="array" ref="B117">IFERROR(INDEX(DEMANDA!$B$13:$B$220, ROW()-5), "")</f>
        <v/>
      </c>
      <c r="C117" s="41">
        <f>_xlfn.XLOOKUP($B117,DEMANDA!$B120:$B369,DEMANDA!$D120:$D369,0)</f>
        <v>0</v>
      </c>
      <c r="D117" s="41">
        <f>_xlfn.XLOOKUP($B117, QUEJAS!$B120:$B369, QUEJAS!$F120:$F369, 0)</f>
        <v>0</v>
      </c>
      <c r="E117" s="41">
        <f>_xlfn.XLOOKUP(B117, 'COSTO ADM PÚBLICA'!$B$10:$B$220, 'COSTO ADM PÚBLICA'!$G$10:$G$220, "")</f>
        <v>0</v>
      </c>
      <c r="F117" s="41">
        <f>_xlfn.XLOOKUP($B117,'TIEMPO RESPUESTA'!$B119:$B369,'TIEMPO RESPUESTA'!$D119:$D369,0)</f>
        <v>0</v>
      </c>
      <c r="G117" s="41">
        <f xml:space="preserve"> _xlfn.XLOOKUP($B117, CANAL!$B119:$B336, CANAL!$D119:$D336, 0)</f>
        <v>0</v>
      </c>
      <c r="H117" s="41">
        <f>_xlfn.XLOOKUP($B117, CORRUPCIÓN!$B119:$B369, CORRUPCIÓN!$D119:$D369, 0)</f>
        <v>0</v>
      </c>
      <c r="I117" s="41">
        <f>_xlfn.XLOOKUP($B117, DEVOLUCIONES!$B119:$B363, DEVOLUCIONES!$F119:$F363, 0)</f>
        <v>0</v>
      </c>
      <c r="J117" s="41">
        <f>_xlfn.XLOOKUP($B117, VINCULADOS!$B$9:$B$220, VINCULADOS!$D$9:$D$220, 0)</f>
        <v>0</v>
      </c>
      <c r="K117" s="85">
        <f t="shared" si="1"/>
        <v>0</v>
      </c>
    </row>
    <row r="118" spans="1:11" ht="39" customHeight="1" x14ac:dyDescent="0.3">
      <c r="A118" s="31" t="str" cm="1">
        <f t="array" ref="A118">IFERROR(INDEX(DEMANDA!$A$13:$A$220, ROW()-5), "")</f>
        <v/>
      </c>
      <c r="B118" s="31" t="str" cm="1">
        <f t="array" ref="B118">IFERROR(INDEX(DEMANDA!$B$13:$B$220, ROW()-5), "")</f>
        <v/>
      </c>
      <c r="C118" s="41">
        <f>_xlfn.XLOOKUP($B118,DEMANDA!$B121:$B370,DEMANDA!$D121:$D370,0)</f>
        <v>0</v>
      </c>
      <c r="D118" s="41">
        <f>_xlfn.XLOOKUP($B118, QUEJAS!$B121:$B370, QUEJAS!$F121:$F370, 0)</f>
        <v>0</v>
      </c>
      <c r="E118" s="41">
        <f>_xlfn.XLOOKUP(B118, 'COSTO ADM PÚBLICA'!$B$10:$B$220, 'COSTO ADM PÚBLICA'!$G$10:$G$220, "")</f>
        <v>0</v>
      </c>
      <c r="F118" s="41">
        <f>_xlfn.XLOOKUP($B118,'TIEMPO RESPUESTA'!$B120:$B370,'TIEMPO RESPUESTA'!$D120:$D370,0)</f>
        <v>0</v>
      </c>
      <c r="G118" s="41">
        <f xml:space="preserve"> _xlfn.XLOOKUP($B118, CANAL!$B120:$B337, CANAL!$D120:$D337, 0)</f>
        <v>0</v>
      </c>
      <c r="H118" s="41">
        <f>_xlfn.XLOOKUP($B118, CORRUPCIÓN!$B120:$B370, CORRUPCIÓN!$D120:$D370, 0)</f>
        <v>0</v>
      </c>
      <c r="I118" s="41">
        <f>_xlfn.XLOOKUP($B118, DEVOLUCIONES!$B120:$B364, DEVOLUCIONES!$F120:$F364, 0)</f>
        <v>0</v>
      </c>
      <c r="J118" s="41">
        <f>_xlfn.XLOOKUP($B118, VINCULADOS!$B$9:$B$220, VINCULADOS!$D$9:$D$220, 0)</f>
        <v>0</v>
      </c>
      <c r="K118" s="85">
        <f t="shared" si="1"/>
        <v>0</v>
      </c>
    </row>
    <row r="119" spans="1:11" ht="39" customHeight="1" x14ac:dyDescent="0.3">
      <c r="A119" s="31" t="str" cm="1">
        <f t="array" ref="A119">IFERROR(INDEX(DEMANDA!$A$13:$A$220, ROW()-5), "")</f>
        <v/>
      </c>
      <c r="B119" s="31" t="str" cm="1">
        <f t="array" ref="B119">IFERROR(INDEX(DEMANDA!$B$13:$B$220, ROW()-5), "")</f>
        <v/>
      </c>
      <c r="C119" s="41">
        <f>_xlfn.XLOOKUP($B119,DEMANDA!$B122:$B371,DEMANDA!$D122:$D371,0)</f>
        <v>0</v>
      </c>
      <c r="D119" s="41">
        <f>_xlfn.XLOOKUP($B119, QUEJAS!$B122:$B371, QUEJAS!$F122:$F371, 0)</f>
        <v>0</v>
      </c>
      <c r="E119" s="41">
        <f>_xlfn.XLOOKUP(B119, 'COSTO ADM PÚBLICA'!$B$10:$B$220, 'COSTO ADM PÚBLICA'!$G$10:$G$220, "")</f>
        <v>0</v>
      </c>
      <c r="F119" s="41">
        <f>_xlfn.XLOOKUP($B119,'TIEMPO RESPUESTA'!$B121:$B371,'TIEMPO RESPUESTA'!$D121:$D371,0)</f>
        <v>0</v>
      </c>
      <c r="G119" s="41">
        <f xml:space="preserve"> _xlfn.XLOOKUP($B119, CANAL!$B121:$B338, CANAL!$D121:$D338, 0)</f>
        <v>0</v>
      </c>
      <c r="H119" s="41">
        <f>_xlfn.XLOOKUP($B119, CORRUPCIÓN!$B121:$B371, CORRUPCIÓN!$D121:$D371, 0)</f>
        <v>0</v>
      </c>
      <c r="I119" s="41">
        <f>_xlfn.XLOOKUP($B119, DEVOLUCIONES!$B121:$B365, DEVOLUCIONES!$F121:$F365, 0)</f>
        <v>0</v>
      </c>
      <c r="J119" s="41">
        <f>_xlfn.XLOOKUP($B119, VINCULADOS!$B$9:$B$220, VINCULADOS!$D$9:$D$220, 0)</f>
        <v>0</v>
      </c>
      <c r="K119" s="85">
        <f t="shared" si="1"/>
        <v>0</v>
      </c>
    </row>
    <row r="120" spans="1:11" ht="39" customHeight="1" x14ac:dyDescent="0.3">
      <c r="A120" s="31" t="str" cm="1">
        <f t="array" ref="A120">IFERROR(INDEX(DEMANDA!$A$13:$A$220, ROW()-5), "")</f>
        <v/>
      </c>
      <c r="B120" s="31" t="str" cm="1">
        <f t="array" ref="B120">IFERROR(INDEX(DEMANDA!$B$13:$B$220, ROW()-5), "")</f>
        <v/>
      </c>
      <c r="C120" s="41">
        <f>_xlfn.XLOOKUP($B120,DEMANDA!$B123:$B372,DEMANDA!$D123:$D372,0)</f>
        <v>0</v>
      </c>
      <c r="D120" s="41">
        <f>_xlfn.XLOOKUP($B120, QUEJAS!$B123:$B372, QUEJAS!$F123:$F372, 0)</f>
        <v>0</v>
      </c>
      <c r="E120" s="41">
        <f>_xlfn.XLOOKUP(B120, 'COSTO ADM PÚBLICA'!$B$10:$B$220, 'COSTO ADM PÚBLICA'!$G$10:$G$220, "")</f>
        <v>0</v>
      </c>
      <c r="F120" s="41">
        <f>_xlfn.XLOOKUP($B120,'TIEMPO RESPUESTA'!$B122:$B372,'TIEMPO RESPUESTA'!$D122:$D372,0)</f>
        <v>0</v>
      </c>
      <c r="G120" s="41">
        <f xml:space="preserve"> _xlfn.XLOOKUP($B120, CANAL!$B122:$B339, CANAL!$D122:$D339, 0)</f>
        <v>0</v>
      </c>
      <c r="H120" s="41">
        <f>_xlfn.XLOOKUP($B120, CORRUPCIÓN!$B122:$B372, CORRUPCIÓN!$D122:$D372, 0)</f>
        <v>0</v>
      </c>
      <c r="I120" s="41">
        <f>_xlfn.XLOOKUP($B120, DEVOLUCIONES!$B122:$B366, DEVOLUCIONES!$F122:$F366, 0)</f>
        <v>0</v>
      </c>
      <c r="J120" s="41">
        <f>_xlfn.XLOOKUP($B120, VINCULADOS!$B$9:$B$220, VINCULADOS!$D$9:$D$220, 0)</f>
        <v>0</v>
      </c>
      <c r="K120" s="85">
        <f t="shared" si="1"/>
        <v>0</v>
      </c>
    </row>
    <row r="121" spans="1:11" ht="39" customHeight="1" x14ac:dyDescent="0.3">
      <c r="A121" s="31" t="str" cm="1">
        <f t="array" ref="A121">IFERROR(INDEX(DEMANDA!$A$13:$A$220, ROW()-5), "")</f>
        <v/>
      </c>
      <c r="B121" s="31" t="str" cm="1">
        <f t="array" ref="B121">IFERROR(INDEX(DEMANDA!$B$13:$B$220, ROW()-5), "")</f>
        <v/>
      </c>
      <c r="C121" s="41">
        <f>_xlfn.XLOOKUP($B121,DEMANDA!$B124:$B373,DEMANDA!$D124:$D373,0)</f>
        <v>0</v>
      </c>
      <c r="D121" s="41">
        <f>_xlfn.XLOOKUP($B121, QUEJAS!$B124:$B373, QUEJAS!$F124:$F373, 0)</f>
        <v>0</v>
      </c>
      <c r="E121" s="41">
        <f>_xlfn.XLOOKUP(B121, 'COSTO ADM PÚBLICA'!$B$10:$B$220, 'COSTO ADM PÚBLICA'!$G$10:$G$220, "")</f>
        <v>0</v>
      </c>
      <c r="F121" s="41">
        <f>_xlfn.XLOOKUP($B121,'TIEMPO RESPUESTA'!$B123:$B373,'TIEMPO RESPUESTA'!$D123:$D373,0)</f>
        <v>0</v>
      </c>
      <c r="G121" s="41">
        <f xml:space="preserve"> _xlfn.XLOOKUP($B121, CANAL!$B123:$B340, CANAL!$D123:$D340, 0)</f>
        <v>0</v>
      </c>
      <c r="H121" s="41">
        <f>_xlfn.XLOOKUP($B121, CORRUPCIÓN!$B123:$B373, CORRUPCIÓN!$D123:$D373, 0)</f>
        <v>0</v>
      </c>
      <c r="I121" s="41">
        <f>_xlfn.XLOOKUP($B121, DEVOLUCIONES!$B123:$B367, DEVOLUCIONES!$F123:$F367, 0)</f>
        <v>0</v>
      </c>
      <c r="J121" s="41">
        <f>_xlfn.XLOOKUP($B121, VINCULADOS!$B$9:$B$220, VINCULADOS!$D$9:$D$220, 0)</f>
        <v>0</v>
      </c>
      <c r="K121" s="85">
        <f t="shared" si="1"/>
        <v>0</v>
      </c>
    </row>
    <row r="122" spans="1:11" ht="39" customHeight="1" x14ac:dyDescent="0.3">
      <c r="A122" s="31" t="str" cm="1">
        <f t="array" ref="A122">IFERROR(INDEX(DEMANDA!$A$13:$A$220, ROW()-5), "")</f>
        <v/>
      </c>
      <c r="B122" s="31" t="str" cm="1">
        <f t="array" ref="B122">IFERROR(INDEX(DEMANDA!$B$13:$B$220, ROW()-5), "")</f>
        <v/>
      </c>
      <c r="C122" s="41">
        <f>_xlfn.XLOOKUP($B122,DEMANDA!$B125:$B374,DEMANDA!$D125:$D374,0)</f>
        <v>0</v>
      </c>
      <c r="D122" s="41">
        <f>_xlfn.XLOOKUP($B122, QUEJAS!$B125:$B374, QUEJAS!$F125:$F374, 0)</f>
        <v>0</v>
      </c>
      <c r="E122" s="41">
        <f>_xlfn.XLOOKUP(B122, 'COSTO ADM PÚBLICA'!$B$10:$B$220, 'COSTO ADM PÚBLICA'!$G$10:$G$220, "")</f>
        <v>0</v>
      </c>
      <c r="F122" s="41">
        <f>_xlfn.XLOOKUP($B122,'TIEMPO RESPUESTA'!$B124:$B374,'TIEMPO RESPUESTA'!$D124:$D374,0)</f>
        <v>0</v>
      </c>
      <c r="G122" s="41">
        <f xml:space="preserve"> _xlfn.XLOOKUP($B122, CANAL!$B124:$B341, CANAL!$D124:$D341, 0)</f>
        <v>0</v>
      </c>
      <c r="H122" s="41">
        <f>_xlfn.XLOOKUP($B122, CORRUPCIÓN!$B124:$B374, CORRUPCIÓN!$D124:$D374, 0)</f>
        <v>0</v>
      </c>
      <c r="I122" s="41">
        <f>_xlfn.XLOOKUP($B122, DEVOLUCIONES!$B124:$B368, DEVOLUCIONES!$F124:$F368, 0)</f>
        <v>0</v>
      </c>
      <c r="J122" s="41">
        <f>_xlfn.XLOOKUP($B122, VINCULADOS!$B$9:$B$220, VINCULADOS!$D$9:$D$220, 0)</f>
        <v>0</v>
      </c>
      <c r="K122" s="85">
        <f t="shared" si="1"/>
        <v>0</v>
      </c>
    </row>
    <row r="123" spans="1:11" ht="39" customHeight="1" x14ac:dyDescent="0.3">
      <c r="A123" s="31" t="str" cm="1">
        <f t="array" ref="A123">IFERROR(INDEX(DEMANDA!$A$13:$A$220, ROW()-5), "")</f>
        <v/>
      </c>
      <c r="B123" s="31" t="str" cm="1">
        <f t="array" ref="B123">IFERROR(INDEX(DEMANDA!$B$13:$B$220, ROW()-5), "")</f>
        <v/>
      </c>
      <c r="C123" s="41">
        <f>_xlfn.XLOOKUP($B123,DEMANDA!$B126:$B375,DEMANDA!$D126:$D375,0)</f>
        <v>0</v>
      </c>
      <c r="D123" s="41">
        <f>_xlfn.XLOOKUP($B123, QUEJAS!$B126:$B375, QUEJAS!$F126:$F375, 0)</f>
        <v>0</v>
      </c>
      <c r="E123" s="41">
        <f>_xlfn.XLOOKUP(B123, 'COSTO ADM PÚBLICA'!$B$10:$B$220, 'COSTO ADM PÚBLICA'!$G$10:$G$220, "")</f>
        <v>0</v>
      </c>
      <c r="F123" s="41">
        <f>_xlfn.XLOOKUP($B123,'TIEMPO RESPUESTA'!$B125:$B375,'TIEMPO RESPUESTA'!$D125:$D375,0)</f>
        <v>0</v>
      </c>
      <c r="G123" s="41">
        <f xml:space="preserve"> _xlfn.XLOOKUP($B123, CANAL!$B125:$B342, CANAL!$D125:$D342, 0)</f>
        <v>0</v>
      </c>
      <c r="H123" s="41">
        <f>_xlfn.XLOOKUP($B123, CORRUPCIÓN!$B125:$B375, CORRUPCIÓN!$D125:$D375, 0)</f>
        <v>0</v>
      </c>
      <c r="I123" s="41">
        <f>_xlfn.XLOOKUP($B123, DEVOLUCIONES!$B125:$B369, DEVOLUCIONES!$F125:$F369, 0)</f>
        <v>0</v>
      </c>
      <c r="J123" s="41">
        <f>_xlfn.XLOOKUP($B123, VINCULADOS!$B$9:$B$220, VINCULADOS!$D$9:$D$220, 0)</f>
        <v>0</v>
      </c>
      <c r="K123" s="85">
        <f t="shared" si="1"/>
        <v>0</v>
      </c>
    </row>
    <row r="124" spans="1:11" ht="39" customHeight="1" x14ac:dyDescent="0.3">
      <c r="A124" s="31" t="str" cm="1">
        <f t="array" ref="A124">IFERROR(INDEX(DEMANDA!$A$13:$A$220, ROW()-5), "")</f>
        <v/>
      </c>
      <c r="B124" s="31" t="str" cm="1">
        <f t="array" ref="B124">IFERROR(INDEX(DEMANDA!$B$13:$B$220, ROW()-5), "")</f>
        <v/>
      </c>
      <c r="C124" s="41">
        <f>_xlfn.XLOOKUP($B124,DEMANDA!$B127:$B376,DEMANDA!$D127:$D376,0)</f>
        <v>0</v>
      </c>
      <c r="D124" s="41">
        <f>_xlfn.XLOOKUP($B124, QUEJAS!$B127:$B376, QUEJAS!$F127:$F376, 0)</f>
        <v>0</v>
      </c>
      <c r="E124" s="41">
        <f>_xlfn.XLOOKUP(B124, 'COSTO ADM PÚBLICA'!$B$10:$B$220, 'COSTO ADM PÚBLICA'!$G$10:$G$220, "")</f>
        <v>0</v>
      </c>
      <c r="F124" s="41">
        <f>_xlfn.XLOOKUP($B124,'TIEMPO RESPUESTA'!$B126:$B376,'TIEMPO RESPUESTA'!$D126:$D376,0)</f>
        <v>0</v>
      </c>
      <c r="G124" s="41">
        <f xml:space="preserve"> _xlfn.XLOOKUP($B124, CANAL!$B126:$B343, CANAL!$D126:$D343, 0)</f>
        <v>0</v>
      </c>
      <c r="H124" s="41">
        <f>_xlfn.XLOOKUP($B124, CORRUPCIÓN!$B126:$B376, CORRUPCIÓN!$D126:$D376, 0)</f>
        <v>0</v>
      </c>
      <c r="I124" s="41">
        <f>_xlfn.XLOOKUP($B124, DEVOLUCIONES!$B126:$B370, DEVOLUCIONES!$F126:$F370, 0)</f>
        <v>0</v>
      </c>
      <c r="J124" s="41">
        <f>_xlfn.XLOOKUP($B124, VINCULADOS!$B$9:$B$220, VINCULADOS!$D$9:$D$220, 0)</f>
        <v>0</v>
      </c>
      <c r="K124" s="85">
        <f t="shared" si="1"/>
        <v>0</v>
      </c>
    </row>
    <row r="125" spans="1:11" ht="39" customHeight="1" x14ac:dyDescent="0.3">
      <c r="A125" s="31" t="str" cm="1">
        <f t="array" ref="A125">IFERROR(INDEX(DEMANDA!$A$13:$A$220, ROW()-5), "")</f>
        <v/>
      </c>
      <c r="B125" s="31" t="str" cm="1">
        <f t="array" ref="B125">IFERROR(INDEX(DEMANDA!$B$13:$B$220, ROW()-5), "")</f>
        <v/>
      </c>
      <c r="C125" s="41">
        <f>_xlfn.XLOOKUP($B125,DEMANDA!$B128:$B377,DEMANDA!$D128:$D377,0)</f>
        <v>0</v>
      </c>
      <c r="D125" s="41">
        <f>_xlfn.XLOOKUP($B125, QUEJAS!$B128:$B377, QUEJAS!$F128:$F377, 0)</f>
        <v>0</v>
      </c>
      <c r="E125" s="41">
        <f>_xlfn.XLOOKUP(B125, 'COSTO ADM PÚBLICA'!$B$10:$B$220, 'COSTO ADM PÚBLICA'!$G$10:$G$220, "")</f>
        <v>0</v>
      </c>
      <c r="F125" s="41">
        <f>_xlfn.XLOOKUP($B125,'TIEMPO RESPUESTA'!$B127:$B377,'TIEMPO RESPUESTA'!$D127:$D377,0)</f>
        <v>0</v>
      </c>
      <c r="G125" s="41">
        <f xml:space="preserve"> _xlfn.XLOOKUP($B125, CANAL!$B127:$B344, CANAL!$D127:$D344, 0)</f>
        <v>0</v>
      </c>
      <c r="H125" s="41">
        <f>_xlfn.XLOOKUP($B125, CORRUPCIÓN!$B127:$B377, CORRUPCIÓN!$D127:$D377, 0)</f>
        <v>0</v>
      </c>
      <c r="I125" s="41">
        <f>_xlfn.XLOOKUP($B125, DEVOLUCIONES!$B127:$B371, DEVOLUCIONES!$F127:$F371, 0)</f>
        <v>0</v>
      </c>
      <c r="J125" s="41">
        <f>_xlfn.XLOOKUP($B125, VINCULADOS!$B$9:$B$220, VINCULADOS!$D$9:$D$220, 0)</f>
        <v>0</v>
      </c>
      <c r="K125" s="85">
        <f t="shared" si="1"/>
        <v>0</v>
      </c>
    </row>
    <row r="126" spans="1:11" ht="39" customHeight="1" x14ac:dyDescent="0.3">
      <c r="A126" s="31" t="str" cm="1">
        <f t="array" ref="A126">IFERROR(INDEX(DEMANDA!$A$13:$A$220, ROW()-5), "")</f>
        <v/>
      </c>
      <c r="B126" s="31" t="str" cm="1">
        <f t="array" ref="B126">IFERROR(INDEX(DEMANDA!$B$13:$B$220, ROW()-5), "")</f>
        <v/>
      </c>
      <c r="C126" s="41">
        <f>_xlfn.XLOOKUP($B126,DEMANDA!$B129:$B378,DEMANDA!$D129:$D378,0)</f>
        <v>0</v>
      </c>
      <c r="D126" s="41">
        <f>_xlfn.XLOOKUP($B126, QUEJAS!$B129:$B378, QUEJAS!$F129:$F378, 0)</f>
        <v>0</v>
      </c>
      <c r="E126" s="41">
        <f>_xlfn.XLOOKUP(B126, 'COSTO ADM PÚBLICA'!$B$10:$B$220, 'COSTO ADM PÚBLICA'!$G$10:$G$220, "")</f>
        <v>0</v>
      </c>
      <c r="F126" s="41">
        <f>_xlfn.XLOOKUP($B126,'TIEMPO RESPUESTA'!$B128:$B378,'TIEMPO RESPUESTA'!$D128:$D378,0)</f>
        <v>0</v>
      </c>
      <c r="G126" s="41">
        <f xml:space="preserve"> _xlfn.XLOOKUP($B126, CANAL!$B128:$B345, CANAL!$D128:$D345, 0)</f>
        <v>0</v>
      </c>
      <c r="H126" s="41">
        <f>_xlfn.XLOOKUP($B126, CORRUPCIÓN!$B128:$B378, CORRUPCIÓN!$D128:$D378, 0)</f>
        <v>0</v>
      </c>
      <c r="I126" s="41">
        <f>_xlfn.XLOOKUP($B126, DEVOLUCIONES!$B128:$B372, DEVOLUCIONES!$F128:$F372, 0)</f>
        <v>0</v>
      </c>
      <c r="J126" s="41">
        <f>_xlfn.XLOOKUP($B126, VINCULADOS!$B$9:$B$220, VINCULADOS!$D$9:$D$220, 0)</f>
        <v>0</v>
      </c>
      <c r="K126" s="85">
        <f t="shared" si="1"/>
        <v>0</v>
      </c>
    </row>
    <row r="127" spans="1:11" ht="39" customHeight="1" x14ac:dyDescent="0.3">
      <c r="A127" s="31" t="str" cm="1">
        <f t="array" ref="A127">IFERROR(INDEX(DEMANDA!$A$13:$A$220, ROW()-5), "")</f>
        <v/>
      </c>
      <c r="B127" s="31" t="str" cm="1">
        <f t="array" ref="B127">IFERROR(INDEX(DEMANDA!$B$13:$B$220, ROW()-5), "")</f>
        <v/>
      </c>
      <c r="C127" s="41">
        <f>_xlfn.XLOOKUP($B127,DEMANDA!$B130:$B379,DEMANDA!$D130:$D379,0)</f>
        <v>0</v>
      </c>
      <c r="D127" s="41">
        <f>_xlfn.XLOOKUP($B127, QUEJAS!$B130:$B379, QUEJAS!$F130:$F379, 0)</f>
        <v>0</v>
      </c>
      <c r="E127" s="41">
        <f>_xlfn.XLOOKUP(B127, 'COSTO ADM PÚBLICA'!$B$10:$B$220, 'COSTO ADM PÚBLICA'!$G$10:$G$220, "")</f>
        <v>0</v>
      </c>
      <c r="F127" s="41">
        <f>_xlfn.XLOOKUP($B127,'TIEMPO RESPUESTA'!$B129:$B379,'TIEMPO RESPUESTA'!$D129:$D379,0)</f>
        <v>0</v>
      </c>
      <c r="G127" s="41">
        <f xml:space="preserve"> _xlfn.XLOOKUP($B127, CANAL!$B129:$B346, CANAL!$D129:$D346, 0)</f>
        <v>0</v>
      </c>
      <c r="H127" s="41">
        <f>_xlfn.XLOOKUP($B127, CORRUPCIÓN!$B129:$B379, CORRUPCIÓN!$D129:$D379, 0)</f>
        <v>0</v>
      </c>
      <c r="I127" s="41">
        <f>_xlfn.XLOOKUP($B127, DEVOLUCIONES!$B129:$B373, DEVOLUCIONES!$F129:$F373, 0)</f>
        <v>0</v>
      </c>
      <c r="J127" s="41">
        <f>_xlfn.XLOOKUP($B127, VINCULADOS!$B$9:$B$220, VINCULADOS!$D$9:$D$220, 0)</f>
        <v>0</v>
      </c>
      <c r="K127" s="85">
        <f t="shared" si="1"/>
        <v>0</v>
      </c>
    </row>
    <row r="128" spans="1:11" ht="39" customHeight="1" x14ac:dyDescent="0.3">
      <c r="A128" s="31" t="str" cm="1">
        <f t="array" ref="A128">IFERROR(INDEX(DEMANDA!$A$13:$A$220, ROW()-5), "")</f>
        <v/>
      </c>
      <c r="B128" s="31" t="str" cm="1">
        <f t="array" ref="B128">IFERROR(INDEX(DEMANDA!$B$13:$B$220, ROW()-5), "")</f>
        <v/>
      </c>
      <c r="C128" s="41">
        <f>_xlfn.XLOOKUP($B128,DEMANDA!$B131:$B380,DEMANDA!$D131:$D380,0)</f>
        <v>0</v>
      </c>
      <c r="D128" s="41">
        <f>_xlfn.XLOOKUP($B128, QUEJAS!$B131:$B380, QUEJAS!$F131:$F380, 0)</f>
        <v>0</v>
      </c>
      <c r="E128" s="41">
        <f>_xlfn.XLOOKUP(B128, 'COSTO ADM PÚBLICA'!$B$10:$B$220, 'COSTO ADM PÚBLICA'!$G$10:$G$220, "")</f>
        <v>0</v>
      </c>
      <c r="F128" s="41">
        <f>_xlfn.XLOOKUP($B128,'TIEMPO RESPUESTA'!$B130:$B380,'TIEMPO RESPUESTA'!$D130:$D380,0)</f>
        <v>0</v>
      </c>
      <c r="G128" s="41">
        <f xml:space="preserve"> _xlfn.XLOOKUP($B128, CANAL!$B130:$B347, CANAL!$D130:$D347, 0)</f>
        <v>0</v>
      </c>
      <c r="H128" s="41">
        <f>_xlfn.XLOOKUP($B128, CORRUPCIÓN!$B130:$B380, CORRUPCIÓN!$D130:$D380, 0)</f>
        <v>0</v>
      </c>
      <c r="I128" s="41">
        <f>_xlfn.XLOOKUP($B128, DEVOLUCIONES!$B130:$B374, DEVOLUCIONES!$F130:$F374, 0)</f>
        <v>0</v>
      </c>
      <c r="J128" s="41">
        <f>_xlfn.XLOOKUP($B128, VINCULADOS!$B$9:$B$220, VINCULADOS!$D$9:$D$220, 0)</f>
        <v>0</v>
      </c>
      <c r="K128" s="85">
        <f t="shared" si="1"/>
        <v>0</v>
      </c>
    </row>
    <row r="129" spans="1:11" ht="39" customHeight="1" x14ac:dyDescent="0.3">
      <c r="A129" s="31" t="str" cm="1">
        <f t="array" ref="A129">IFERROR(INDEX(DEMANDA!$A$13:$A$220, ROW()-5), "")</f>
        <v/>
      </c>
      <c r="B129" s="31" t="str" cm="1">
        <f t="array" ref="B129">IFERROR(INDEX(DEMANDA!$B$13:$B$220, ROW()-5), "")</f>
        <v/>
      </c>
      <c r="C129" s="41">
        <f>_xlfn.XLOOKUP($B129,DEMANDA!$B132:$B381,DEMANDA!$D132:$D381,0)</f>
        <v>0</v>
      </c>
      <c r="D129" s="41">
        <f>_xlfn.XLOOKUP($B129, QUEJAS!$B132:$B381, QUEJAS!$F132:$F381, 0)</f>
        <v>0</v>
      </c>
      <c r="E129" s="41">
        <f>_xlfn.XLOOKUP(B129, 'COSTO ADM PÚBLICA'!$B$10:$B$220, 'COSTO ADM PÚBLICA'!$G$10:$G$220, "")</f>
        <v>0</v>
      </c>
      <c r="F129" s="41">
        <f>_xlfn.XLOOKUP($B129,'TIEMPO RESPUESTA'!$B131:$B381,'TIEMPO RESPUESTA'!$D131:$D381,0)</f>
        <v>0</v>
      </c>
      <c r="G129" s="41">
        <f xml:space="preserve"> _xlfn.XLOOKUP($B129, CANAL!$B131:$B348, CANAL!$D131:$D348, 0)</f>
        <v>0</v>
      </c>
      <c r="H129" s="41">
        <f>_xlfn.XLOOKUP($B129, CORRUPCIÓN!$B131:$B381, CORRUPCIÓN!$D131:$D381, 0)</f>
        <v>0</v>
      </c>
      <c r="I129" s="41">
        <f>_xlfn.XLOOKUP($B129, DEVOLUCIONES!$B131:$B375, DEVOLUCIONES!$F131:$F375, 0)</f>
        <v>0</v>
      </c>
      <c r="J129" s="41">
        <f>_xlfn.XLOOKUP($B129, VINCULADOS!$B$9:$B$220, VINCULADOS!$D$9:$D$220, 0)</f>
        <v>0</v>
      </c>
      <c r="K129" s="85">
        <f t="shared" si="1"/>
        <v>0</v>
      </c>
    </row>
    <row r="130" spans="1:11" ht="39" customHeight="1" x14ac:dyDescent="0.3">
      <c r="A130" s="31" t="str" cm="1">
        <f t="array" ref="A130">IFERROR(INDEX(DEMANDA!$A$13:$A$220, ROW()-5), "")</f>
        <v/>
      </c>
      <c r="B130" s="31" t="str" cm="1">
        <f t="array" ref="B130">IFERROR(INDEX(DEMANDA!$B$13:$B$220, ROW()-5), "")</f>
        <v/>
      </c>
      <c r="C130" s="41">
        <f>_xlfn.XLOOKUP($B130,DEMANDA!$B133:$B382,DEMANDA!$D133:$D382,0)</f>
        <v>0</v>
      </c>
      <c r="D130" s="41">
        <f>_xlfn.XLOOKUP($B130, QUEJAS!$B133:$B382, QUEJAS!$F133:$F382, 0)</f>
        <v>0</v>
      </c>
      <c r="E130" s="41">
        <f>_xlfn.XLOOKUP(B130, 'COSTO ADM PÚBLICA'!$B$10:$B$220, 'COSTO ADM PÚBLICA'!$G$10:$G$220, "")</f>
        <v>0</v>
      </c>
      <c r="F130" s="41">
        <f>_xlfn.XLOOKUP($B130,'TIEMPO RESPUESTA'!$B132:$B382,'TIEMPO RESPUESTA'!$D132:$D382,0)</f>
        <v>0</v>
      </c>
      <c r="G130" s="41">
        <f xml:space="preserve"> _xlfn.XLOOKUP($B130, CANAL!$B132:$B349, CANAL!$D132:$D349, 0)</f>
        <v>0</v>
      </c>
      <c r="H130" s="41">
        <f>_xlfn.XLOOKUP($B130, CORRUPCIÓN!$B132:$B382, CORRUPCIÓN!$D132:$D382, 0)</f>
        <v>0</v>
      </c>
      <c r="I130" s="41">
        <f>_xlfn.XLOOKUP($B130, DEVOLUCIONES!$B132:$B376, DEVOLUCIONES!$F132:$F376, 0)</f>
        <v>0</v>
      </c>
      <c r="J130" s="41">
        <f>_xlfn.XLOOKUP($B130, VINCULADOS!$B$9:$B$220, VINCULADOS!$D$9:$D$220, 0)</f>
        <v>0</v>
      </c>
      <c r="K130" s="85">
        <f t="shared" si="1"/>
        <v>0</v>
      </c>
    </row>
    <row r="131" spans="1:11" ht="39" customHeight="1" x14ac:dyDescent="0.3">
      <c r="A131" s="31" t="str" cm="1">
        <f t="array" ref="A131">IFERROR(INDEX(DEMANDA!$A$13:$A$220, ROW()-5), "")</f>
        <v/>
      </c>
      <c r="B131" s="31" t="str" cm="1">
        <f t="array" ref="B131">IFERROR(INDEX(DEMANDA!$B$13:$B$220, ROW()-5), "")</f>
        <v/>
      </c>
      <c r="C131" s="41">
        <f>_xlfn.XLOOKUP($B131,DEMANDA!$B134:$B383,DEMANDA!$D134:$D383,0)</f>
        <v>0</v>
      </c>
      <c r="D131" s="41">
        <f>_xlfn.XLOOKUP($B131, QUEJAS!$B134:$B383, QUEJAS!$F134:$F383, 0)</f>
        <v>0</v>
      </c>
      <c r="E131" s="41">
        <f>_xlfn.XLOOKUP(B131, 'COSTO ADM PÚBLICA'!$B$10:$B$220, 'COSTO ADM PÚBLICA'!$G$10:$G$220, "")</f>
        <v>0</v>
      </c>
      <c r="F131" s="41">
        <f>_xlfn.XLOOKUP($B131,'TIEMPO RESPUESTA'!$B133:$B383,'TIEMPO RESPUESTA'!$D133:$D383,0)</f>
        <v>0</v>
      </c>
      <c r="G131" s="41">
        <f xml:space="preserve"> _xlfn.XLOOKUP($B131, CANAL!$B133:$B350, CANAL!$D133:$D350, 0)</f>
        <v>0</v>
      </c>
      <c r="H131" s="41">
        <f>_xlfn.XLOOKUP($B131, CORRUPCIÓN!$B133:$B383, CORRUPCIÓN!$D133:$D383, 0)</f>
        <v>0</v>
      </c>
      <c r="I131" s="41">
        <f>_xlfn.XLOOKUP($B131, DEVOLUCIONES!$B133:$B377, DEVOLUCIONES!$F133:$F377, 0)</f>
        <v>0</v>
      </c>
      <c r="J131" s="41">
        <f>_xlfn.XLOOKUP($B131, VINCULADOS!$B$9:$B$220, VINCULADOS!$D$9:$D$220, 0)</f>
        <v>0</v>
      </c>
      <c r="K131" s="85">
        <f t="shared" si="1"/>
        <v>0</v>
      </c>
    </row>
    <row r="132" spans="1:11" ht="39" customHeight="1" x14ac:dyDescent="0.3">
      <c r="A132" s="31" t="str" cm="1">
        <f t="array" ref="A132">IFERROR(INDEX(DEMANDA!$A$13:$A$220, ROW()-5), "")</f>
        <v/>
      </c>
      <c r="B132" s="31" t="str" cm="1">
        <f t="array" ref="B132">IFERROR(INDEX(DEMANDA!$B$13:$B$220, ROW()-5), "")</f>
        <v/>
      </c>
      <c r="C132" s="41">
        <f>_xlfn.XLOOKUP($B132,DEMANDA!$B135:$B384,DEMANDA!$D135:$D384,0)</f>
        <v>0</v>
      </c>
      <c r="D132" s="41">
        <f>_xlfn.XLOOKUP($B132, QUEJAS!$B135:$B384, QUEJAS!$F135:$F384, 0)</f>
        <v>0</v>
      </c>
      <c r="E132" s="41">
        <f>_xlfn.XLOOKUP(B132, 'COSTO ADM PÚBLICA'!$B$10:$B$220, 'COSTO ADM PÚBLICA'!$G$10:$G$220, "")</f>
        <v>0</v>
      </c>
      <c r="F132" s="41">
        <f>_xlfn.XLOOKUP($B132,'TIEMPO RESPUESTA'!$B134:$B384,'TIEMPO RESPUESTA'!$D134:$D384,0)</f>
        <v>0</v>
      </c>
      <c r="G132" s="41">
        <f xml:space="preserve"> _xlfn.XLOOKUP($B132, CANAL!$B134:$B351, CANAL!$D134:$D351, 0)</f>
        <v>0</v>
      </c>
      <c r="H132" s="41">
        <f>_xlfn.XLOOKUP($B132, CORRUPCIÓN!$B134:$B384, CORRUPCIÓN!$D134:$D384, 0)</f>
        <v>0</v>
      </c>
      <c r="I132" s="41">
        <f>_xlfn.XLOOKUP($B132, DEVOLUCIONES!$B134:$B378, DEVOLUCIONES!$F134:$F378, 0)</f>
        <v>0</v>
      </c>
      <c r="J132" s="41">
        <f>_xlfn.XLOOKUP($B132, VINCULADOS!$B$9:$B$220, VINCULADOS!$D$9:$D$220, 0)</f>
        <v>0</v>
      </c>
      <c r="K132" s="85">
        <f t="shared" si="1"/>
        <v>0</v>
      </c>
    </row>
    <row r="133" spans="1:11" ht="39" customHeight="1" x14ac:dyDescent="0.3">
      <c r="A133" s="31" t="str" cm="1">
        <f t="array" ref="A133">IFERROR(INDEX(DEMANDA!$A$13:$A$220, ROW()-5), "")</f>
        <v/>
      </c>
      <c r="B133" s="31" t="str" cm="1">
        <f t="array" ref="B133">IFERROR(INDEX(DEMANDA!$B$13:$B$220, ROW()-5), "")</f>
        <v/>
      </c>
      <c r="C133" s="41">
        <f>_xlfn.XLOOKUP($B133,DEMANDA!$B136:$B385,DEMANDA!$D136:$D385,0)</f>
        <v>0</v>
      </c>
      <c r="D133" s="41">
        <f>_xlfn.XLOOKUP($B133, QUEJAS!$B136:$B385, QUEJAS!$F136:$F385, 0)</f>
        <v>0</v>
      </c>
      <c r="E133" s="41">
        <f>_xlfn.XLOOKUP(B133, 'COSTO ADM PÚBLICA'!$B$10:$B$220, 'COSTO ADM PÚBLICA'!$G$10:$G$220, "")</f>
        <v>0</v>
      </c>
      <c r="F133" s="41">
        <f>_xlfn.XLOOKUP($B133,'TIEMPO RESPUESTA'!$B135:$B385,'TIEMPO RESPUESTA'!$D135:$D385,0)</f>
        <v>0</v>
      </c>
      <c r="G133" s="41">
        <f xml:space="preserve"> _xlfn.XLOOKUP($B133, CANAL!$B135:$B352, CANAL!$D135:$D352, 0)</f>
        <v>0</v>
      </c>
      <c r="H133" s="41">
        <f>_xlfn.XLOOKUP($B133, CORRUPCIÓN!$B135:$B385, CORRUPCIÓN!$D135:$D385, 0)</f>
        <v>0</v>
      </c>
      <c r="I133" s="41">
        <f>_xlfn.XLOOKUP($B133, DEVOLUCIONES!$B135:$B379, DEVOLUCIONES!$F135:$F379, 0)</f>
        <v>0</v>
      </c>
      <c r="J133" s="41">
        <f>_xlfn.XLOOKUP($B133, VINCULADOS!$B$9:$B$220, VINCULADOS!$D$9:$D$220, 0)</f>
        <v>0</v>
      </c>
      <c r="K133" s="85">
        <f t="shared" si="1"/>
        <v>0</v>
      </c>
    </row>
    <row r="134" spans="1:11" ht="39" customHeight="1" x14ac:dyDescent="0.3">
      <c r="A134" s="31" t="str" cm="1">
        <f t="array" ref="A134">IFERROR(INDEX(DEMANDA!$A$13:$A$220, ROW()-5), "")</f>
        <v/>
      </c>
      <c r="B134" s="31" t="str" cm="1">
        <f t="array" ref="B134">IFERROR(INDEX(DEMANDA!$B$13:$B$220, ROW()-5), "")</f>
        <v/>
      </c>
      <c r="C134" s="41">
        <f>_xlfn.XLOOKUP($B134,DEMANDA!$B137:$B386,DEMANDA!$D137:$D386,0)</f>
        <v>0</v>
      </c>
      <c r="D134" s="41">
        <f>_xlfn.XLOOKUP($B134, QUEJAS!$B137:$B386, QUEJAS!$F137:$F386, 0)</f>
        <v>0</v>
      </c>
      <c r="E134" s="41">
        <f>_xlfn.XLOOKUP(B134, 'COSTO ADM PÚBLICA'!$B$10:$B$220, 'COSTO ADM PÚBLICA'!$G$10:$G$220, "")</f>
        <v>0</v>
      </c>
      <c r="F134" s="41">
        <f>_xlfn.XLOOKUP($B134,'TIEMPO RESPUESTA'!$B136:$B386,'TIEMPO RESPUESTA'!$D136:$D386,0)</f>
        <v>0</v>
      </c>
      <c r="G134" s="41">
        <f xml:space="preserve"> _xlfn.XLOOKUP($B134, CANAL!$B136:$B353, CANAL!$D136:$D353, 0)</f>
        <v>0</v>
      </c>
      <c r="H134" s="41">
        <f>_xlfn.XLOOKUP($B134, CORRUPCIÓN!$B136:$B386, CORRUPCIÓN!$D136:$D386, 0)</f>
        <v>0</v>
      </c>
      <c r="I134" s="41">
        <f>_xlfn.XLOOKUP($B134, DEVOLUCIONES!$B136:$B380, DEVOLUCIONES!$F136:$F380, 0)</f>
        <v>0</v>
      </c>
      <c r="J134" s="41">
        <f>_xlfn.XLOOKUP($B134, VINCULADOS!$B$9:$B$220, VINCULADOS!$D$9:$D$220, 0)</f>
        <v>0</v>
      </c>
      <c r="K134" s="85">
        <f t="shared" si="1"/>
        <v>0</v>
      </c>
    </row>
    <row r="135" spans="1:11" ht="39" customHeight="1" x14ac:dyDescent="0.3">
      <c r="A135" s="31" t="str" cm="1">
        <f t="array" ref="A135">IFERROR(INDEX(DEMANDA!$A$13:$A$220, ROW()-5), "")</f>
        <v/>
      </c>
      <c r="B135" s="31" t="str" cm="1">
        <f t="array" ref="B135">IFERROR(INDEX(DEMANDA!$B$13:$B$220, ROW()-5), "")</f>
        <v/>
      </c>
      <c r="C135" s="41">
        <f>_xlfn.XLOOKUP($B135,DEMANDA!$B138:$B387,DEMANDA!$D138:$D387,0)</f>
        <v>0</v>
      </c>
      <c r="D135" s="41">
        <f>_xlfn.XLOOKUP($B135, QUEJAS!$B138:$B387, QUEJAS!$F138:$F387, 0)</f>
        <v>0</v>
      </c>
      <c r="E135" s="41">
        <f>_xlfn.XLOOKUP(B135, 'COSTO ADM PÚBLICA'!$B$10:$B$220, 'COSTO ADM PÚBLICA'!$G$10:$G$220, "")</f>
        <v>0</v>
      </c>
      <c r="F135" s="41">
        <f>_xlfn.XLOOKUP($B135,'TIEMPO RESPUESTA'!$B137:$B387,'TIEMPO RESPUESTA'!$D137:$D387,0)</f>
        <v>0</v>
      </c>
      <c r="G135" s="41">
        <f xml:space="preserve"> _xlfn.XLOOKUP($B135, CANAL!$B137:$B354, CANAL!$D137:$D354, 0)</f>
        <v>0</v>
      </c>
      <c r="H135" s="41">
        <f>_xlfn.XLOOKUP($B135, CORRUPCIÓN!$B137:$B387, CORRUPCIÓN!$D137:$D387, 0)</f>
        <v>0</v>
      </c>
      <c r="I135" s="41">
        <f>_xlfn.XLOOKUP($B135, DEVOLUCIONES!$B137:$B381, DEVOLUCIONES!$F137:$F381, 0)</f>
        <v>0</v>
      </c>
      <c r="J135" s="41">
        <f>_xlfn.XLOOKUP($B135, VINCULADOS!$B$9:$B$220, VINCULADOS!$D$9:$D$220, 0)</f>
        <v>0</v>
      </c>
      <c r="K135" s="85">
        <f t="shared" ref="K135:K198" si="2">SUM(C135:J135)</f>
        <v>0</v>
      </c>
    </row>
    <row r="136" spans="1:11" ht="39" customHeight="1" x14ac:dyDescent="0.3">
      <c r="A136" s="31" t="str" cm="1">
        <f t="array" ref="A136">IFERROR(INDEX(DEMANDA!$A$13:$A$220, ROW()-5), "")</f>
        <v/>
      </c>
      <c r="B136" s="31" t="str" cm="1">
        <f t="array" ref="B136">IFERROR(INDEX(DEMANDA!$B$13:$B$220, ROW()-5), "")</f>
        <v/>
      </c>
      <c r="C136" s="41">
        <f>_xlfn.XLOOKUP($B136,DEMANDA!$B139:$B388,DEMANDA!$D139:$D388,0)</f>
        <v>0</v>
      </c>
      <c r="D136" s="41">
        <f>_xlfn.XLOOKUP($B136, QUEJAS!$B139:$B388, QUEJAS!$F139:$F388, 0)</f>
        <v>0</v>
      </c>
      <c r="E136" s="41">
        <f>_xlfn.XLOOKUP(B136, 'COSTO ADM PÚBLICA'!$B$10:$B$220, 'COSTO ADM PÚBLICA'!$G$10:$G$220, "")</f>
        <v>0</v>
      </c>
      <c r="F136" s="41">
        <f>_xlfn.XLOOKUP($B136,'TIEMPO RESPUESTA'!$B138:$B388,'TIEMPO RESPUESTA'!$D138:$D388,0)</f>
        <v>0</v>
      </c>
      <c r="G136" s="41">
        <f xml:space="preserve"> _xlfn.XLOOKUP($B136, CANAL!$B138:$B355, CANAL!$D138:$D355, 0)</f>
        <v>0</v>
      </c>
      <c r="H136" s="41">
        <f>_xlfn.XLOOKUP($B136, CORRUPCIÓN!$B138:$B388, CORRUPCIÓN!$D138:$D388, 0)</f>
        <v>0</v>
      </c>
      <c r="I136" s="41">
        <f>_xlfn.XLOOKUP($B136, DEVOLUCIONES!$B138:$B382, DEVOLUCIONES!$F138:$F382, 0)</f>
        <v>0</v>
      </c>
      <c r="J136" s="41">
        <f>_xlfn.XLOOKUP($B136, VINCULADOS!$B$9:$B$220, VINCULADOS!$D$9:$D$220, 0)</f>
        <v>0</v>
      </c>
      <c r="K136" s="85">
        <f t="shared" si="2"/>
        <v>0</v>
      </c>
    </row>
    <row r="137" spans="1:11" ht="39" customHeight="1" x14ac:dyDescent="0.3">
      <c r="A137" s="31" t="str" cm="1">
        <f t="array" ref="A137">IFERROR(INDEX(DEMANDA!$A$13:$A$220, ROW()-5), "")</f>
        <v/>
      </c>
      <c r="B137" s="31" t="str" cm="1">
        <f t="array" ref="B137">IFERROR(INDEX(DEMANDA!$B$13:$B$220, ROW()-5), "")</f>
        <v/>
      </c>
      <c r="C137" s="41">
        <f>_xlfn.XLOOKUP($B137,DEMANDA!$B140:$B389,DEMANDA!$D140:$D389,0)</f>
        <v>0</v>
      </c>
      <c r="D137" s="41">
        <f>_xlfn.XLOOKUP($B137, QUEJAS!$B140:$B389, QUEJAS!$F140:$F389, 0)</f>
        <v>0</v>
      </c>
      <c r="E137" s="41">
        <f>_xlfn.XLOOKUP(B137, 'COSTO ADM PÚBLICA'!$B$10:$B$220, 'COSTO ADM PÚBLICA'!$G$10:$G$220, "")</f>
        <v>0</v>
      </c>
      <c r="F137" s="41">
        <f>_xlfn.XLOOKUP($B137,'TIEMPO RESPUESTA'!$B139:$B389,'TIEMPO RESPUESTA'!$D139:$D389,0)</f>
        <v>0</v>
      </c>
      <c r="G137" s="41">
        <f xml:space="preserve"> _xlfn.XLOOKUP($B137, CANAL!$B139:$B356, CANAL!$D139:$D356, 0)</f>
        <v>0</v>
      </c>
      <c r="H137" s="41">
        <f>_xlfn.XLOOKUP($B137, CORRUPCIÓN!$B139:$B389, CORRUPCIÓN!$D139:$D389, 0)</f>
        <v>0</v>
      </c>
      <c r="I137" s="41">
        <f>_xlfn.XLOOKUP($B137, DEVOLUCIONES!$B139:$B383, DEVOLUCIONES!$F139:$F383, 0)</f>
        <v>0</v>
      </c>
      <c r="J137" s="41">
        <f>_xlfn.XLOOKUP($B137, VINCULADOS!$B$9:$B$220, VINCULADOS!$D$9:$D$220, 0)</f>
        <v>0</v>
      </c>
      <c r="K137" s="85">
        <f t="shared" si="2"/>
        <v>0</v>
      </c>
    </row>
    <row r="138" spans="1:11" ht="39" customHeight="1" x14ac:dyDescent="0.3">
      <c r="A138" s="31" t="str" cm="1">
        <f t="array" ref="A138">IFERROR(INDEX(DEMANDA!$A$13:$A$220, ROW()-5), "")</f>
        <v/>
      </c>
      <c r="B138" s="31" t="str" cm="1">
        <f t="array" ref="B138">IFERROR(INDEX(DEMANDA!$B$13:$B$220, ROW()-5), "")</f>
        <v/>
      </c>
      <c r="C138" s="41">
        <f>_xlfn.XLOOKUP($B138,DEMANDA!$B141:$B390,DEMANDA!$D141:$D390,0)</f>
        <v>0</v>
      </c>
      <c r="D138" s="41">
        <f>_xlfn.XLOOKUP($B138, QUEJAS!$B141:$B390, QUEJAS!$F141:$F390, 0)</f>
        <v>0</v>
      </c>
      <c r="E138" s="41">
        <f>_xlfn.XLOOKUP(B138, 'COSTO ADM PÚBLICA'!$B$10:$B$220, 'COSTO ADM PÚBLICA'!$G$10:$G$220, "")</f>
        <v>0</v>
      </c>
      <c r="F138" s="41">
        <f>_xlfn.XLOOKUP($B138,'TIEMPO RESPUESTA'!$B140:$B390,'TIEMPO RESPUESTA'!$D140:$D390,0)</f>
        <v>0</v>
      </c>
      <c r="G138" s="41">
        <f xml:space="preserve"> _xlfn.XLOOKUP($B138, CANAL!$B140:$B357, CANAL!$D140:$D357, 0)</f>
        <v>0</v>
      </c>
      <c r="H138" s="41">
        <f>_xlfn.XLOOKUP($B138, CORRUPCIÓN!$B140:$B390, CORRUPCIÓN!$D140:$D390, 0)</f>
        <v>0</v>
      </c>
      <c r="I138" s="41">
        <f>_xlfn.XLOOKUP($B138, DEVOLUCIONES!$B140:$B384, DEVOLUCIONES!$F140:$F384, 0)</f>
        <v>0</v>
      </c>
      <c r="J138" s="41">
        <f>_xlfn.XLOOKUP($B138, VINCULADOS!$B$9:$B$220, VINCULADOS!$D$9:$D$220, 0)</f>
        <v>0</v>
      </c>
      <c r="K138" s="85">
        <f t="shared" si="2"/>
        <v>0</v>
      </c>
    </row>
    <row r="139" spans="1:11" ht="39" customHeight="1" x14ac:dyDescent="0.3">
      <c r="A139" s="31" t="str" cm="1">
        <f t="array" ref="A139">IFERROR(INDEX(DEMANDA!$A$13:$A$220, ROW()-5), "")</f>
        <v/>
      </c>
      <c r="B139" s="31" t="str" cm="1">
        <f t="array" ref="B139">IFERROR(INDEX(DEMANDA!$B$13:$B$220, ROW()-5), "")</f>
        <v/>
      </c>
      <c r="C139" s="41">
        <f>_xlfn.XLOOKUP($B139,DEMANDA!$B142:$B391,DEMANDA!$D142:$D391,0)</f>
        <v>0</v>
      </c>
      <c r="D139" s="41">
        <f>_xlfn.XLOOKUP($B139, QUEJAS!$B142:$B391, QUEJAS!$F142:$F391, 0)</f>
        <v>0</v>
      </c>
      <c r="E139" s="41">
        <f>_xlfn.XLOOKUP(B139, 'COSTO ADM PÚBLICA'!$B$10:$B$220, 'COSTO ADM PÚBLICA'!$G$10:$G$220, "")</f>
        <v>0</v>
      </c>
      <c r="F139" s="41">
        <f>_xlfn.XLOOKUP($B139,'TIEMPO RESPUESTA'!$B141:$B391,'TIEMPO RESPUESTA'!$D141:$D391,0)</f>
        <v>0</v>
      </c>
      <c r="G139" s="41">
        <f xml:space="preserve"> _xlfn.XLOOKUP($B139, CANAL!$B141:$B358, CANAL!$D141:$D358, 0)</f>
        <v>0</v>
      </c>
      <c r="H139" s="41">
        <f>_xlfn.XLOOKUP($B139, CORRUPCIÓN!$B141:$B391, CORRUPCIÓN!$D141:$D391, 0)</f>
        <v>0</v>
      </c>
      <c r="I139" s="41">
        <f>_xlfn.XLOOKUP($B139, DEVOLUCIONES!$B141:$B385, DEVOLUCIONES!$F141:$F385, 0)</f>
        <v>0</v>
      </c>
      <c r="J139" s="41">
        <f>_xlfn.XLOOKUP($B139, VINCULADOS!$B$9:$B$220, VINCULADOS!$D$9:$D$220, 0)</f>
        <v>0</v>
      </c>
      <c r="K139" s="85">
        <f t="shared" si="2"/>
        <v>0</v>
      </c>
    </row>
    <row r="140" spans="1:11" ht="39" customHeight="1" x14ac:dyDescent="0.3">
      <c r="A140" s="31" t="str" cm="1">
        <f t="array" ref="A140">IFERROR(INDEX(DEMANDA!$A$13:$A$220, ROW()-5), "")</f>
        <v/>
      </c>
      <c r="B140" s="31" t="str" cm="1">
        <f t="array" ref="B140">IFERROR(INDEX(DEMANDA!$B$13:$B$220, ROW()-5), "")</f>
        <v/>
      </c>
      <c r="C140" s="41">
        <f>_xlfn.XLOOKUP($B140,DEMANDA!$B143:$B392,DEMANDA!$D143:$D392,0)</f>
        <v>0</v>
      </c>
      <c r="D140" s="41">
        <f>_xlfn.XLOOKUP($B140, QUEJAS!$B143:$B392, QUEJAS!$F143:$F392, 0)</f>
        <v>0</v>
      </c>
      <c r="E140" s="41">
        <f>_xlfn.XLOOKUP(B140, 'COSTO ADM PÚBLICA'!$B$10:$B$220, 'COSTO ADM PÚBLICA'!$G$10:$G$220, "")</f>
        <v>0</v>
      </c>
      <c r="F140" s="41">
        <f>_xlfn.XLOOKUP($B140,'TIEMPO RESPUESTA'!$B142:$B392,'TIEMPO RESPUESTA'!$D142:$D392,0)</f>
        <v>0</v>
      </c>
      <c r="G140" s="41">
        <f xml:space="preserve"> _xlfn.XLOOKUP($B140, CANAL!$B142:$B359, CANAL!$D142:$D359, 0)</f>
        <v>0</v>
      </c>
      <c r="H140" s="41">
        <f>_xlfn.XLOOKUP($B140, CORRUPCIÓN!$B142:$B392, CORRUPCIÓN!$D142:$D392, 0)</f>
        <v>0</v>
      </c>
      <c r="I140" s="41">
        <f>_xlfn.XLOOKUP($B140, DEVOLUCIONES!$B142:$B386, DEVOLUCIONES!$F142:$F386, 0)</f>
        <v>0</v>
      </c>
      <c r="J140" s="41">
        <f>_xlfn.XLOOKUP($B140, VINCULADOS!$B$9:$B$220, VINCULADOS!$D$9:$D$220, 0)</f>
        <v>0</v>
      </c>
      <c r="K140" s="85">
        <f t="shared" si="2"/>
        <v>0</v>
      </c>
    </row>
    <row r="141" spans="1:11" ht="39" customHeight="1" x14ac:dyDescent="0.3">
      <c r="A141" s="31" t="str" cm="1">
        <f t="array" ref="A141">IFERROR(INDEX(DEMANDA!$A$13:$A$220, ROW()-5), "")</f>
        <v/>
      </c>
      <c r="B141" s="31" t="str" cm="1">
        <f t="array" ref="B141">IFERROR(INDEX(DEMANDA!$B$13:$B$220, ROW()-5), "")</f>
        <v/>
      </c>
      <c r="C141" s="41">
        <f>_xlfn.XLOOKUP($B141,DEMANDA!$B144:$B393,DEMANDA!$D144:$D393,0)</f>
        <v>0</v>
      </c>
      <c r="D141" s="41">
        <f>_xlfn.XLOOKUP($B141, QUEJAS!$B144:$B393, QUEJAS!$F144:$F393, 0)</f>
        <v>0</v>
      </c>
      <c r="E141" s="41">
        <f>_xlfn.XLOOKUP(B141, 'COSTO ADM PÚBLICA'!$B$10:$B$220, 'COSTO ADM PÚBLICA'!$G$10:$G$220, "")</f>
        <v>0</v>
      </c>
      <c r="F141" s="41">
        <f>_xlfn.XLOOKUP($B141,'TIEMPO RESPUESTA'!$B143:$B393,'TIEMPO RESPUESTA'!$D143:$D393,0)</f>
        <v>0</v>
      </c>
      <c r="G141" s="41">
        <f xml:space="preserve"> _xlfn.XLOOKUP($B141, CANAL!$B143:$B360, CANAL!$D143:$D360, 0)</f>
        <v>0</v>
      </c>
      <c r="H141" s="41">
        <f>_xlfn.XLOOKUP($B141, CORRUPCIÓN!$B143:$B393, CORRUPCIÓN!$D143:$D393, 0)</f>
        <v>0</v>
      </c>
      <c r="I141" s="41">
        <f>_xlfn.XLOOKUP($B141, DEVOLUCIONES!$B143:$B387, DEVOLUCIONES!$F143:$F387, 0)</f>
        <v>0</v>
      </c>
      <c r="J141" s="41">
        <f>_xlfn.XLOOKUP($B141, VINCULADOS!$B$9:$B$220, VINCULADOS!$D$9:$D$220, 0)</f>
        <v>0</v>
      </c>
      <c r="K141" s="85">
        <f t="shared" si="2"/>
        <v>0</v>
      </c>
    </row>
    <row r="142" spans="1:11" ht="39" customHeight="1" x14ac:dyDescent="0.3">
      <c r="A142" s="31" t="str" cm="1">
        <f t="array" ref="A142">IFERROR(INDEX(DEMANDA!$A$13:$A$220, ROW()-5), "")</f>
        <v/>
      </c>
      <c r="B142" s="31" t="str" cm="1">
        <f t="array" ref="B142">IFERROR(INDEX(DEMANDA!$B$13:$B$220, ROW()-5), "")</f>
        <v/>
      </c>
      <c r="C142" s="41">
        <f>_xlfn.XLOOKUP($B142,DEMANDA!$B145:$B394,DEMANDA!$D145:$D394,0)</f>
        <v>0</v>
      </c>
      <c r="D142" s="41">
        <f>_xlfn.XLOOKUP($B142, QUEJAS!$B145:$B394, QUEJAS!$F145:$F394, 0)</f>
        <v>0</v>
      </c>
      <c r="E142" s="41">
        <f>_xlfn.XLOOKUP(B142, 'COSTO ADM PÚBLICA'!$B$10:$B$220, 'COSTO ADM PÚBLICA'!$G$10:$G$220, "")</f>
        <v>0</v>
      </c>
      <c r="F142" s="41">
        <f>_xlfn.XLOOKUP($B142,'TIEMPO RESPUESTA'!$B144:$B394,'TIEMPO RESPUESTA'!$D144:$D394,0)</f>
        <v>0</v>
      </c>
      <c r="G142" s="41">
        <f xml:space="preserve"> _xlfn.XLOOKUP($B142, CANAL!$B144:$B361, CANAL!$D144:$D361, 0)</f>
        <v>0</v>
      </c>
      <c r="H142" s="41">
        <f>_xlfn.XLOOKUP($B142, CORRUPCIÓN!$B144:$B394, CORRUPCIÓN!$D144:$D394, 0)</f>
        <v>0</v>
      </c>
      <c r="I142" s="41">
        <f>_xlfn.XLOOKUP($B142, DEVOLUCIONES!$B144:$B388, DEVOLUCIONES!$F144:$F388, 0)</f>
        <v>0</v>
      </c>
      <c r="J142" s="41">
        <f>_xlfn.XLOOKUP($B142, VINCULADOS!$B$9:$B$220, VINCULADOS!$D$9:$D$220, 0)</f>
        <v>0</v>
      </c>
      <c r="K142" s="85">
        <f t="shared" si="2"/>
        <v>0</v>
      </c>
    </row>
    <row r="143" spans="1:11" ht="39" customHeight="1" x14ac:dyDescent="0.3">
      <c r="A143" s="31" t="str" cm="1">
        <f t="array" ref="A143">IFERROR(INDEX(DEMANDA!$A$13:$A$220, ROW()-5), "")</f>
        <v/>
      </c>
      <c r="B143" s="31" t="str" cm="1">
        <f t="array" ref="B143">IFERROR(INDEX(DEMANDA!$B$13:$B$220, ROW()-5), "")</f>
        <v/>
      </c>
      <c r="C143" s="41">
        <f>_xlfn.XLOOKUP($B143,DEMANDA!$B146:$B395,DEMANDA!$D146:$D395,0)</f>
        <v>0</v>
      </c>
      <c r="D143" s="41">
        <f>_xlfn.XLOOKUP($B143, QUEJAS!$B146:$B395, QUEJAS!$F146:$F395, 0)</f>
        <v>0</v>
      </c>
      <c r="E143" s="41">
        <f>_xlfn.XLOOKUP(B143, 'COSTO ADM PÚBLICA'!$B$10:$B$220, 'COSTO ADM PÚBLICA'!$G$10:$G$220, "")</f>
        <v>0</v>
      </c>
      <c r="F143" s="41">
        <f>_xlfn.XLOOKUP($B143,'TIEMPO RESPUESTA'!$B145:$B395,'TIEMPO RESPUESTA'!$D145:$D395,0)</f>
        <v>0</v>
      </c>
      <c r="G143" s="41">
        <f xml:space="preserve"> _xlfn.XLOOKUP($B143, CANAL!$B145:$B362, CANAL!$D145:$D362, 0)</f>
        <v>0</v>
      </c>
      <c r="H143" s="41">
        <f>_xlfn.XLOOKUP($B143, CORRUPCIÓN!$B145:$B395, CORRUPCIÓN!$D145:$D395, 0)</f>
        <v>0</v>
      </c>
      <c r="I143" s="41">
        <f>_xlfn.XLOOKUP($B143, DEVOLUCIONES!$B145:$B389, DEVOLUCIONES!$F145:$F389, 0)</f>
        <v>0</v>
      </c>
      <c r="J143" s="41">
        <f>_xlfn.XLOOKUP($B143, VINCULADOS!$B$9:$B$220, VINCULADOS!$D$9:$D$220, 0)</f>
        <v>0</v>
      </c>
      <c r="K143" s="85">
        <f t="shared" si="2"/>
        <v>0</v>
      </c>
    </row>
    <row r="144" spans="1:11" ht="39" customHeight="1" x14ac:dyDescent="0.3">
      <c r="A144" s="31" t="str" cm="1">
        <f t="array" ref="A144">IFERROR(INDEX(DEMANDA!$A$13:$A$220, ROW()-5), "")</f>
        <v/>
      </c>
      <c r="B144" s="31" t="str" cm="1">
        <f t="array" ref="B144">IFERROR(INDEX(DEMANDA!$B$13:$B$220, ROW()-5), "")</f>
        <v/>
      </c>
      <c r="C144" s="41">
        <f>_xlfn.XLOOKUP($B144,DEMANDA!$B147:$B396,DEMANDA!$D147:$D396,0)</f>
        <v>0</v>
      </c>
      <c r="D144" s="41">
        <f>_xlfn.XLOOKUP($B144, QUEJAS!$B147:$B396, QUEJAS!$F147:$F396, 0)</f>
        <v>0</v>
      </c>
      <c r="E144" s="41">
        <f>_xlfn.XLOOKUP(B144, 'COSTO ADM PÚBLICA'!$B$10:$B$220, 'COSTO ADM PÚBLICA'!$G$10:$G$220, "")</f>
        <v>0</v>
      </c>
      <c r="F144" s="41">
        <f>_xlfn.XLOOKUP($B144,'TIEMPO RESPUESTA'!$B146:$B396,'TIEMPO RESPUESTA'!$D146:$D396,0)</f>
        <v>0</v>
      </c>
      <c r="G144" s="41">
        <f xml:space="preserve"> _xlfn.XLOOKUP($B144, CANAL!$B146:$B363, CANAL!$D146:$D363, 0)</f>
        <v>0</v>
      </c>
      <c r="H144" s="41">
        <f>_xlfn.XLOOKUP($B144, CORRUPCIÓN!$B146:$B396, CORRUPCIÓN!$D146:$D396, 0)</f>
        <v>0</v>
      </c>
      <c r="I144" s="41">
        <f>_xlfn.XLOOKUP($B144, DEVOLUCIONES!$B146:$B390, DEVOLUCIONES!$F146:$F390, 0)</f>
        <v>0</v>
      </c>
      <c r="J144" s="41">
        <f>_xlfn.XLOOKUP($B144, VINCULADOS!$B$9:$B$220, VINCULADOS!$D$9:$D$220, 0)</f>
        <v>0</v>
      </c>
      <c r="K144" s="85">
        <f t="shared" si="2"/>
        <v>0</v>
      </c>
    </row>
    <row r="145" spans="1:11" ht="39" customHeight="1" x14ac:dyDescent="0.3">
      <c r="A145" s="31" t="str" cm="1">
        <f t="array" ref="A145">IFERROR(INDEX(DEMANDA!$A$13:$A$220, ROW()-5), "")</f>
        <v/>
      </c>
      <c r="B145" s="31" t="str" cm="1">
        <f t="array" ref="B145">IFERROR(INDEX(DEMANDA!$B$13:$B$220, ROW()-5), "")</f>
        <v/>
      </c>
      <c r="C145" s="41">
        <f>_xlfn.XLOOKUP($B145,DEMANDA!$B148:$B397,DEMANDA!$D148:$D397,0)</f>
        <v>0</v>
      </c>
      <c r="D145" s="41">
        <f>_xlfn.XLOOKUP($B145, QUEJAS!$B148:$B397, QUEJAS!$F148:$F397, 0)</f>
        <v>0</v>
      </c>
      <c r="E145" s="41">
        <f>_xlfn.XLOOKUP(B145, 'COSTO ADM PÚBLICA'!$B$10:$B$220, 'COSTO ADM PÚBLICA'!$G$10:$G$220, "")</f>
        <v>0</v>
      </c>
      <c r="F145" s="41">
        <f>_xlfn.XLOOKUP($B145,'TIEMPO RESPUESTA'!$B147:$B397,'TIEMPO RESPUESTA'!$D147:$D397,0)</f>
        <v>0</v>
      </c>
      <c r="G145" s="41">
        <f xml:space="preserve"> _xlfn.XLOOKUP($B145, CANAL!$B147:$B364, CANAL!$D147:$D364, 0)</f>
        <v>0</v>
      </c>
      <c r="H145" s="41">
        <f>_xlfn.XLOOKUP($B145, CORRUPCIÓN!$B147:$B397, CORRUPCIÓN!$D147:$D397, 0)</f>
        <v>0</v>
      </c>
      <c r="I145" s="41">
        <f>_xlfn.XLOOKUP($B145, DEVOLUCIONES!$B147:$B391, DEVOLUCIONES!$F147:$F391, 0)</f>
        <v>0</v>
      </c>
      <c r="J145" s="41">
        <f>_xlfn.XLOOKUP($B145, VINCULADOS!$B$9:$B$220, VINCULADOS!$D$9:$D$220, 0)</f>
        <v>0</v>
      </c>
      <c r="K145" s="85">
        <f t="shared" si="2"/>
        <v>0</v>
      </c>
    </row>
    <row r="146" spans="1:11" ht="39" customHeight="1" x14ac:dyDescent="0.3">
      <c r="A146" s="31" t="str" cm="1">
        <f t="array" ref="A146">IFERROR(INDEX(DEMANDA!$A$13:$A$220, ROW()-5), "")</f>
        <v/>
      </c>
      <c r="B146" s="31" t="str" cm="1">
        <f t="array" ref="B146">IFERROR(INDEX(DEMANDA!$B$13:$B$220, ROW()-5), "")</f>
        <v/>
      </c>
      <c r="C146" s="41">
        <f>_xlfn.XLOOKUP($B146,DEMANDA!$B149:$B398,DEMANDA!$D149:$D398,0)</f>
        <v>0</v>
      </c>
      <c r="D146" s="41">
        <f>_xlfn.XLOOKUP($B146, QUEJAS!$B149:$B398, QUEJAS!$F149:$F398, 0)</f>
        <v>0</v>
      </c>
      <c r="E146" s="41">
        <f>_xlfn.XLOOKUP(B146, 'COSTO ADM PÚBLICA'!$B$10:$B$220, 'COSTO ADM PÚBLICA'!$G$10:$G$220, "")</f>
        <v>0</v>
      </c>
      <c r="F146" s="41">
        <f>_xlfn.XLOOKUP($B146,'TIEMPO RESPUESTA'!$B148:$B398,'TIEMPO RESPUESTA'!$D148:$D398,0)</f>
        <v>0</v>
      </c>
      <c r="G146" s="41">
        <f xml:space="preserve"> _xlfn.XLOOKUP($B146, CANAL!$B148:$B365, CANAL!$D148:$D365, 0)</f>
        <v>0</v>
      </c>
      <c r="H146" s="41">
        <f>_xlfn.XLOOKUP($B146, CORRUPCIÓN!$B148:$B398, CORRUPCIÓN!$D148:$D398, 0)</f>
        <v>0</v>
      </c>
      <c r="I146" s="41">
        <f>_xlfn.XLOOKUP($B146, DEVOLUCIONES!$B148:$B392, DEVOLUCIONES!$F148:$F392, 0)</f>
        <v>0</v>
      </c>
      <c r="J146" s="41">
        <f>_xlfn.XLOOKUP($B146, VINCULADOS!$B$9:$B$220, VINCULADOS!$D$9:$D$220, 0)</f>
        <v>0</v>
      </c>
      <c r="K146" s="85">
        <f t="shared" si="2"/>
        <v>0</v>
      </c>
    </row>
    <row r="147" spans="1:11" ht="39" customHeight="1" x14ac:dyDescent="0.3">
      <c r="A147" s="31" t="str" cm="1">
        <f t="array" ref="A147">IFERROR(INDEX(DEMANDA!$A$13:$A$220, ROW()-5), "")</f>
        <v/>
      </c>
      <c r="B147" s="31" t="str" cm="1">
        <f t="array" ref="B147">IFERROR(INDEX(DEMANDA!$B$13:$B$220, ROW()-5), "")</f>
        <v/>
      </c>
      <c r="C147" s="41">
        <f>_xlfn.XLOOKUP($B147,DEMANDA!$B150:$B399,DEMANDA!$D150:$D399,0)</f>
        <v>0</v>
      </c>
      <c r="D147" s="41">
        <f>_xlfn.XLOOKUP($B147, QUEJAS!$B150:$B399, QUEJAS!$F150:$F399, 0)</f>
        <v>0</v>
      </c>
      <c r="E147" s="41">
        <f>_xlfn.XLOOKUP(B147, 'COSTO ADM PÚBLICA'!$B$10:$B$220, 'COSTO ADM PÚBLICA'!$G$10:$G$220, "")</f>
        <v>0</v>
      </c>
      <c r="F147" s="41">
        <f>_xlfn.XLOOKUP($B147,'TIEMPO RESPUESTA'!$B149:$B399,'TIEMPO RESPUESTA'!$D149:$D399,0)</f>
        <v>0</v>
      </c>
      <c r="G147" s="41">
        <f xml:space="preserve"> _xlfn.XLOOKUP($B147, CANAL!$B149:$B366, CANAL!$D149:$D366, 0)</f>
        <v>0</v>
      </c>
      <c r="H147" s="41">
        <f>_xlfn.XLOOKUP($B147, CORRUPCIÓN!$B149:$B399, CORRUPCIÓN!$D149:$D399, 0)</f>
        <v>0</v>
      </c>
      <c r="I147" s="41">
        <f>_xlfn.XLOOKUP($B147, DEVOLUCIONES!$B149:$B393, DEVOLUCIONES!$F149:$F393, 0)</f>
        <v>0</v>
      </c>
      <c r="J147" s="41">
        <f>_xlfn.XLOOKUP($B147, VINCULADOS!$B$9:$B$220, VINCULADOS!$D$9:$D$220, 0)</f>
        <v>0</v>
      </c>
      <c r="K147" s="85">
        <f t="shared" si="2"/>
        <v>0</v>
      </c>
    </row>
    <row r="148" spans="1:11" ht="39" customHeight="1" x14ac:dyDescent="0.3">
      <c r="A148" s="31" t="str" cm="1">
        <f t="array" ref="A148">IFERROR(INDEX(DEMANDA!$A$13:$A$220, ROW()-5), "")</f>
        <v/>
      </c>
      <c r="B148" s="31" t="str" cm="1">
        <f t="array" ref="B148">IFERROR(INDEX(DEMANDA!$B$13:$B$220, ROW()-5), "")</f>
        <v/>
      </c>
      <c r="C148" s="41">
        <f>_xlfn.XLOOKUP($B148,DEMANDA!$B151:$B400,DEMANDA!$D151:$D400,0)</f>
        <v>0</v>
      </c>
      <c r="D148" s="41">
        <f>_xlfn.XLOOKUP($B148, QUEJAS!$B151:$B400, QUEJAS!$F151:$F400, 0)</f>
        <v>0</v>
      </c>
      <c r="E148" s="41">
        <f>_xlfn.XLOOKUP(B148, 'COSTO ADM PÚBLICA'!$B$10:$B$220, 'COSTO ADM PÚBLICA'!$G$10:$G$220, "")</f>
        <v>0</v>
      </c>
      <c r="F148" s="41">
        <f>_xlfn.XLOOKUP($B148,'TIEMPO RESPUESTA'!$B150:$B400,'TIEMPO RESPUESTA'!$D150:$D400,0)</f>
        <v>0</v>
      </c>
      <c r="G148" s="41">
        <f xml:space="preserve"> _xlfn.XLOOKUP($B148, CANAL!$B150:$B367, CANAL!$D150:$D367, 0)</f>
        <v>0</v>
      </c>
      <c r="H148" s="41">
        <f>_xlfn.XLOOKUP($B148, CORRUPCIÓN!$B150:$B400, CORRUPCIÓN!$D150:$D400, 0)</f>
        <v>0</v>
      </c>
      <c r="I148" s="41">
        <f>_xlfn.XLOOKUP($B148, DEVOLUCIONES!$B150:$B394, DEVOLUCIONES!$F150:$F394, 0)</f>
        <v>0</v>
      </c>
      <c r="J148" s="41">
        <f>_xlfn.XLOOKUP($B148, VINCULADOS!$B$9:$B$220, VINCULADOS!$D$9:$D$220, 0)</f>
        <v>0</v>
      </c>
      <c r="K148" s="85">
        <f t="shared" si="2"/>
        <v>0</v>
      </c>
    </row>
    <row r="149" spans="1:11" ht="39" customHeight="1" x14ac:dyDescent="0.3">
      <c r="A149" s="31" t="str" cm="1">
        <f t="array" ref="A149">IFERROR(INDEX(DEMANDA!$A$13:$A$220, ROW()-5), "")</f>
        <v/>
      </c>
      <c r="B149" s="31" t="str" cm="1">
        <f t="array" ref="B149">IFERROR(INDEX(DEMANDA!$B$13:$B$220, ROW()-5), "")</f>
        <v/>
      </c>
      <c r="C149" s="41">
        <f>_xlfn.XLOOKUP($B149,DEMANDA!$B152:$B401,DEMANDA!$D152:$D401,0)</f>
        <v>0</v>
      </c>
      <c r="D149" s="41">
        <f>_xlfn.XLOOKUP($B149, QUEJAS!$B152:$B401, QUEJAS!$F152:$F401, 0)</f>
        <v>0</v>
      </c>
      <c r="E149" s="41">
        <f>_xlfn.XLOOKUP(B149, 'COSTO ADM PÚBLICA'!$B$10:$B$220, 'COSTO ADM PÚBLICA'!$G$10:$G$220, "")</f>
        <v>0</v>
      </c>
      <c r="F149" s="41">
        <f>_xlfn.XLOOKUP($B149,'TIEMPO RESPUESTA'!$B151:$B401,'TIEMPO RESPUESTA'!$D151:$D401,0)</f>
        <v>0</v>
      </c>
      <c r="G149" s="41">
        <f xml:space="preserve"> _xlfn.XLOOKUP($B149, CANAL!$B151:$B368, CANAL!$D151:$D368, 0)</f>
        <v>0</v>
      </c>
      <c r="H149" s="41">
        <f>_xlfn.XLOOKUP($B149, CORRUPCIÓN!$B151:$B401, CORRUPCIÓN!$D151:$D401, 0)</f>
        <v>0</v>
      </c>
      <c r="I149" s="41">
        <f>_xlfn.XLOOKUP($B149, DEVOLUCIONES!$B151:$B395, DEVOLUCIONES!$F151:$F395, 0)</f>
        <v>0</v>
      </c>
      <c r="J149" s="41">
        <f>_xlfn.XLOOKUP($B149, VINCULADOS!$B$9:$B$220, VINCULADOS!$D$9:$D$220, 0)</f>
        <v>0</v>
      </c>
      <c r="K149" s="85">
        <f t="shared" si="2"/>
        <v>0</v>
      </c>
    </row>
    <row r="150" spans="1:11" ht="39" customHeight="1" x14ac:dyDescent="0.3">
      <c r="A150" s="31" t="str" cm="1">
        <f t="array" ref="A150">IFERROR(INDEX(DEMANDA!$A$13:$A$220, ROW()-5), "")</f>
        <v/>
      </c>
      <c r="B150" s="31" t="str" cm="1">
        <f t="array" ref="B150">IFERROR(INDEX(DEMANDA!$B$13:$B$220, ROW()-5), "")</f>
        <v/>
      </c>
      <c r="C150" s="41">
        <f>_xlfn.XLOOKUP($B150,DEMANDA!$B153:$B402,DEMANDA!$D153:$D402,0)</f>
        <v>0</v>
      </c>
      <c r="D150" s="41">
        <f>_xlfn.XLOOKUP($B150, QUEJAS!$B153:$B402, QUEJAS!$F153:$F402, 0)</f>
        <v>0</v>
      </c>
      <c r="E150" s="41">
        <f>_xlfn.XLOOKUP(B150, 'COSTO ADM PÚBLICA'!$B$10:$B$220, 'COSTO ADM PÚBLICA'!$G$10:$G$220, "")</f>
        <v>0</v>
      </c>
      <c r="F150" s="41">
        <f>_xlfn.XLOOKUP($B150,'TIEMPO RESPUESTA'!$B152:$B402,'TIEMPO RESPUESTA'!$D152:$D402,0)</f>
        <v>0</v>
      </c>
      <c r="G150" s="41">
        <f xml:space="preserve"> _xlfn.XLOOKUP($B150, CANAL!$B152:$B369, CANAL!$D152:$D369, 0)</f>
        <v>0</v>
      </c>
      <c r="H150" s="41">
        <f>_xlfn.XLOOKUP($B150, CORRUPCIÓN!$B152:$B402, CORRUPCIÓN!$D152:$D402, 0)</f>
        <v>0</v>
      </c>
      <c r="I150" s="41">
        <f>_xlfn.XLOOKUP($B150, DEVOLUCIONES!$B152:$B396, DEVOLUCIONES!$F152:$F396, 0)</f>
        <v>0</v>
      </c>
      <c r="J150" s="41">
        <f>_xlfn.XLOOKUP($B150, VINCULADOS!$B$9:$B$220, VINCULADOS!$D$9:$D$220, 0)</f>
        <v>0</v>
      </c>
      <c r="K150" s="85">
        <f t="shared" si="2"/>
        <v>0</v>
      </c>
    </row>
    <row r="151" spans="1:11" ht="39" customHeight="1" x14ac:dyDescent="0.3">
      <c r="A151" s="31" t="str" cm="1">
        <f t="array" ref="A151">IFERROR(INDEX(DEMANDA!$A$13:$A$220, ROW()-5), "")</f>
        <v/>
      </c>
      <c r="B151" s="31" t="str" cm="1">
        <f t="array" ref="B151">IFERROR(INDEX(DEMANDA!$B$13:$B$220, ROW()-5), "")</f>
        <v/>
      </c>
      <c r="C151" s="41">
        <f>_xlfn.XLOOKUP($B151,DEMANDA!$B154:$B403,DEMANDA!$D154:$D403,0)</f>
        <v>0</v>
      </c>
      <c r="D151" s="41">
        <f>_xlfn.XLOOKUP($B151, QUEJAS!$B154:$B403, QUEJAS!$F154:$F403, 0)</f>
        <v>0</v>
      </c>
      <c r="E151" s="41">
        <f>_xlfn.XLOOKUP(B151, 'COSTO ADM PÚBLICA'!$B$10:$B$220, 'COSTO ADM PÚBLICA'!$G$10:$G$220, "")</f>
        <v>0</v>
      </c>
      <c r="F151" s="41">
        <f>_xlfn.XLOOKUP($B151,'TIEMPO RESPUESTA'!$B153:$B403,'TIEMPO RESPUESTA'!$D153:$D403,0)</f>
        <v>0</v>
      </c>
      <c r="G151" s="41">
        <f xml:space="preserve"> _xlfn.XLOOKUP($B151, CANAL!$B153:$B370, CANAL!$D153:$D370, 0)</f>
        <v>0</v>
      </c>
      <c r="H151" s="41">
        <f>_xlfn.XLOOKUP($B151, CORRUPCIÓN!$B153:$B403, CORRUPCIÓN!$D153:$D403, 0)</f>
        <v>0</v>
      </c>
      <c r="I151" s="41">
        <f>_xlfn.XLOOKUP($B151, DEVOLUCIONES!$B153:$B397, DEVOLUCIONES!$F153:$F397, 0)</f>
        <v>0</v>
      </c>
      <c r="J151" s="41">
        <f>_xlfn.XLOOKUP($B151, VINCULADOS!$B$9:$B$220, VINCULADOS!$D$9:$D$220, 0)</f>
        <v>0</v>
      </c>
      <c r="K151" s="85">
        <f t="shared" si="2"/>
        <v>0</v>
      </c>
    </row>
    <row r="152" spans="1:11" ht="39" customHeight="1" x14ac:dyDescent="0.3">
      <c r="A152" s="31" t="str" cm="1">
        <f t="array" ref="A152">IFERROR(INDEX(DEMANDA!$A$13:$A$220, ROW()-5), "")</f>
        <v/>
      </c>
      <c r="B152" s="31" t="str" cm="1">
        <f t="array" ref="B152">IFERROR(INDEX(DEMANDA!$B$13:$B$220, ROW()-5), "")</f>
        <v/>
      </c>
      <c r="C152" s="41">
        <f>_xlfn.XLOOKUP($B152,DEMANDA!$B155:$B404,DEMANDA!$D155:$D404,0)</f>
        <v>0</v>
      </c>
      <c r="D152" s="41">
        <f>_xlfn.XLOOKUP($B152, QUEJAS!$B155:$B404, QUEJAS!$F155:$F404, 0)</f>
        <v>0</v>
      </c>
      <c r="E152" s="41">
        <f>_xlfn.XLOOKUP(B152, 'COSTO ADM PÚBLICA'!$B$10:$B$220, 'COSTO ADM PÚBLICA'!$G$10:$G$220, "")</f>
        <v>0</v>
      </c>
      <c r="F152" s="41">
        <f>_xlfn.XLOOKUP($B152,'TIEMPO RESPUESTA'!$B154:$B404,'TIEMPO RESPUESTA'!$D154:$D404,0)</f>
        <v>0</v>
      </c>
      <c r="G152" s="41">
        <f xml:space="preserve"> _xlfn.XLOOKUP($B152, CANAL!$B154:$B371, CANAL!$D154:$D371, 0)</f>
        <v>0</v>
      </c>
      <c r="H152" s="41">
        <f>_xlfn.XLOOKUP($B152, CORRUPCIÓN!$B154:$B404, CORRUPCIÓN!$D154:$D404, 0)</f>
        <v>0</v>
      </c>
      <c r="I152" s="41">
        <f>_xlfn.XLOOKUP($B152, DEVOLUCIONES!$B154:$B398, DEVOLUCIONES!$F154:$F398, 0)</f>
        <v>0</v>
      </c>
      <c r="J152" s="41">
        <f>_xlfn.XLOOKUP($B152, VINCULADOS!$B$9:$B$220, VINCULADOS!$D$9:$D$220, 0)</f>
        <v>0</v>
      </c>
      <c r="K152" s="85">
        <f t="shared" si="2"/>
        <v>0</v>
      </c>
    </row>
    <row r="153" spans="1:11" ht="39" customHeight="1" x14ac:dyDescent="0.3">
      <c r="A153" s="31" t="str" cm="1">
        <f t="array" ref="A153">IFERROR(INDEX(DEMANDA!$A$13:$A$220, ROW()-5), "")</f>
        <v/>
      </c>
      <c r="B153" s="31" t="str" cm="1">
        <f t="array" ref="B153">IFERROR(INDEX(DEMANDA!$B$13:$B$220, ROW()-5), "")</f>
        <v/>
      </c>
      <c r="C153" s="41">
        <f>_xlfn.XLOOKUP($B153,DEMANDA!$B156:$B405,DEMANDA!$D156:$D405,0)</f>
        <v>0</v>
      </c>
      <c r="D153" s="41">
        <f>_xlfn.XLOOKUP($B153, QUEJAS!$B156:$B405, QUEJAS!$F156:$F405, 0)</f>
        <v>0</v>
      </c>
      <c r="E153" s="41">
        <f>_xlfn.XLOOKUP(B153, 'COSTO ADM PÚBLICA'!$B$10:$B$220, 'COSTO ADM PÚBLICA'!$G$10:$G$220, "")</f>
        <v>0</v>
      </c>
      <c r="F153" s="41">
        <f>_xlfn.XLOOKUP($B153,'TIEMPO RESPUESTA'!$B155:$B405,'TIEMPO RESPUESTA'!$D155:$D405,0)</f>
        <v>0</v>
      </c>
      <c r="G153" s="41">
        <f xml:space="preserve"> _xlfn.XLOOKUP($B153, CANAL!$B155:$B372, CANAL!$D155:$D372, 0)</f>
        <v>0</v>
      </c>
      <c r="H153" s="41">
        <f>_xlfn.XLOOKUP($B153, CORRUPCIÓN!$B155:$B405, CORRUPCIÓN!$D155:$D405, 0)</f>
        <v>0</v>
      </c>
      <c r="I153" s="41">
        <f>_xlfn.XLOOKUP($B153, DEVOLUCIONES!$B155:$B399, DEVOLUCIONES!$F155:$F399, 0)</f>
        <v>0</v>
      </c>
      <c r="J153" s="41">
        <f>_xlfn.XLOOKUP($B153, VINCULADOS!$B$9:$B$220, VINCULADOS!$D$9:$D$220, 0)</f>
        <v>0</v>
      </c>
      <c r="K153" s="85">
        <f t="shared" si="2"/>
        <v>0</v>
      </c>
    </row>
    <row r="154" spans="1:11" ht="39" customHeight="1" x14ac:dyDescent="0.3">
      <c r="A154" s="31" t="str" cm="1">
        <f t="array" ref="A154">IFERROR(INDEX(DEMANDA!$A$13:$A$220, ROW()-5), "")</f>
        <v/>
      </c>
      <c r="B154" s="31" t="str" cm="1">
        <f t="array" ref="B154">IFERROR(INDEX(DEMANDA!$B$13:$B$220, ROW()-5), "")</f>
        <v/>
      </c>
      <c r="C154" s="41">
        <f>_xlfn.XLOOKUP($B154,DEMANDA!$B157:$B406,DEMANDA!$D157:$D406,0)</f>
        <v>0</v>
      </c>
      <c r="D154" s="41">
        <f>_xlfn.XLOOKUP($B154, QUEJAS!$B157:$B406, QUEJAS!$F157:$F406, 0)</f>
        <v>0</v>
      </c>
      <c r="E154" s="41">
        <f>_xlfn.XLOOKUP(B154, 'COSTO ADM PÚBLICA'!$B$10:$B$220, 'COSTO ADM PÚBLICA'!$G$10:$G$220, "")</f>
        <v>0</v>
      </c>
      <c r="F154" s="41">
        <f>_xlfn.XLOOKUP($B154,'TIEMPO RESPUESTA'!$B156:$B406,'TIEMPO RESPUESTA'!$D156:$D406,0)</f>
        <v>0</v>
      </c>
      <c r="G154" s="41">
        <f xml:space="preserve"> _xlfn.XLOOKUP($B154, CANAL!$B156:$B373, CANAL!$D156:$D373, 0)</f>
        <v>0</v>
      </c>
      <c r="H154" s="41">
        <f>_xlfn.XLOOKUP($B154, CORRUPCIÓN!$B156:$B406, CORRUPCIÓN!$D156:$D406, 0)</f>
        <v>0</v>
      </c>
      <c r="I154" s="41">
        <f>_xlfn.XLOOKUP($B154, DEVOLUCIONES!$B156:$B400, DEVOLUCIONES!$F156:$F400, 0)</f>
        <v>0</v>
      </c>
      <c r="J154" s="41">
        <f>_xlfn.XLOOKUP($B154, VINCULADOS!$B$9:$B$220, VINCULADOS!$D$9:$D$220, 0)</f>
        <v>0</v>
      </c>
      <c r="K154" s="85">
        <f t="shared" si="2"/>
        <v>0</v>
      </c>
    </row>
    <row r="155" spans="1:11" ht="39" customHeight="1" x14ac:dyDescent="0.3">
      <c r="A155" s="31" t="str" cm="1">
        <f t="array" ref="A155">IFERROR(INDEX(DEMANDA!$A$13:$A$220, ROW()-5), "")</f>
        <v/>
      </c>
      <c r="B155" s="31" t="str" cm="1">
        <f t="array" ref="B155">IFERROR(INDEX(DEMANDA!$B$13:$B$220, ROW()-5), "")</f>
        <v/>
      </c>
      <c r="C155" s="41">
        <f>_xlfn.XLOOKUP($B155,DEMANDA!$B158:$B407,DEMANDA!$D158:$D407,0)</f>
        <v>0</v>
      </c>
      <c r="D155" s="41">
        <f>_xlfn.XLOOKUP($B155, QUEJAS!$B158:$B407, QUEJAS!$F158:$F407, 0)</f>
        <v>0</v>
      </c>
      <c r="E155" s="41">
        <f>_xlfn.XLOOKUP(B155, 'COSTO ADM PÚBLICA'!$B$10:$B$220, 'COSTO ADM PÚBLICA'!$G$10:$G$220, "")</f>
        <v>0</v>
      </c>
      <c r="F155" s="41">
        <f>_xlfn.XLOOKUP($B155,'TIEMPO RESPUESTA'!$B157:$B407,'TIEMPO RESPUESTA'!$D157:$D407,0)</f>
        <v>0</v>
      </c>
      <c r="G155" s="41">
        <f xml:space="preserve"> _xlfn.XLOOKUP($B155, CANAL!$B157:$B374, CANAL!$D157:$D374, 0)</f>
        <v>0</v>
      </c>
      <c r="H155" s="41">
        <f>_xlfn.XLOOKUP($B155, CORRUPCIÓN!$B157:$B407, CORRUPCIÓN!$D157:$D407, 0)</f>
        <v>0</v>
      </c>
      <c r="I155" s="41">
        <f>_xlfn.XLOOKUP($B155, DEVOLUCIONES!$B157:$B401, DEVOLUCIONES!$F157:$F401, 0)</f>
        <v>0</v>
      </c>
      <c r="J155" s="41">
        <f>_xlfn.XLOOKUP($B155, VINCULADOS!$B$9:$B$220, VINCULADOS!$D$9:$D$220, 0)</f>
        <v>0</v>
      </c>
      <c r="K155" s="85">
        <f t="shared" si="2"/>
        <v>0</v>
      </c>
    </row>
    <row r="156" spans="1:11" ht="39" customHeight="1" x14ac:dyDescent="0.3">
      <c r="A156" s="31" t="str" cm="1">
        <f t="array" ref="A156">IFERROR(INDEX(DEMANDA!$A$13:$A$220, ROW()-5), "")</f>
        <v/>
      </c>
      <c r="B156" s="31" t="str" cm="1">
        <f t="array" ref="B156">IFERROR(INDEX(DEMANDA!$B$13:$B$220, ROW()-5), "")</f>
        <v/>
      </c>
      <c r="C156" s="41">
        <f>_xlfn.XLOOKUP($B156,DEMANDA!$B159:$B408,DEMANDA!$D159:$D408,0)</f>
        <v>0</v>
      </c>
      <c r="D156" s="41">
        <f>_xlfn.XLOOKUP($B156, QUEJAS!$B159:$B408, QUEJAS!$F159:$F408, 0)</f>
        <v>0</v>
      </c>
      <c r="E156" s="41">
        <f>_xlfn.XLOOKUP(B156, 'COSTO ADM PÚBLICA'!$B$10:$B$220, 'COSTO ADM PÚBLICA'!$G$10:$G$220, "")</f>
        <v>0</v>
      </c>
      <c r="F156" s="41">
        <f>_xlfn.XLOOKUP($B156,'TIEMPO RESPUESTA'!$B158:$B408,'TIEMPO RESPUESTA'!$D158:$D408,0)</f>
        <v>0</v>
      </c>
      <c r="G156" s="41">
        <f xml:space="preserve"> _xlfn.XLOOKUP($B156, CANAL!$B158:$B375, CANAL!$D158:$D375, 0)</f>
        <v>0</v>
      </c>
      <c r="H156" s="41">
        <f>_xlfn.XLOOKUP($B156, CORRUPCIÓN!$B158:$B408, CORRUPCIÓN!$D158:$D408, 0)</f>
        <v>0</v>
      </c>
      <c r="I156" s="41">
        <f>_xlfn.XLOOKUP($B156, DEVOLUCIONES!$B158:$B402, DEVOLUCIONES!$F158:$F402, 0)</f>
        <v>0</v>
      </c>
      <c r="J156" s="41">
        <f>_xlfn.XLOOKUP($B156, VINCULADOS!$B$9:$B$220, VINCULADOS!$D$9:$D$220, 0)</f>
        <v>0</v>
      </c>
      <c r="K156" s="85">
        <f t="shared" si="2"/>
        <v>0</v>
      </c>
    </row>
    <row r="157" spans="1:11" ht="39" customHeight="1" x14ac:dyDescent="0.3">
      <c r="A157" s="31" t="str" cm="1">
        <f t="array" ref="A157">IFERROR(INDEX(DEMANDA!$A$13:$A$220, ROW()-5), "")</f>
        <v/>
      </c>
      <c r="B157" s="31" t="str" cm="1">
        <f t="array" ref="B157">IFERROR(INDEX(DEMANDA!$B$13:$B$220, ROW()-5), "")</f>
        <v/>
      </c>
      <c r="C157" s="41">
        <f>_xlfn.XLOOKUP($B157,DEMANDA!$B160:$B409,DEMANDA!$D160:$D409,0)</f>
        <v>0</v>
      </c>
      <c r="D157" s="41">
        <f>_xlfn.XLOOKUP($B157, QUEJAS!$B160:$B409, QUEJAS!$F160:$F409, 0)</f>
        <v>0</v>
      </c>
      <c r="E157" s="41">
        <f>_xlfn.XLOOKUP(B157, 'COSTO ADM PÚBLICA'!$B$10:$B$220, 'COSTO ADM PÚBLICA'!$G$10:$G$220, "")</f>
        <v>0</v>
      </c>
      <c r="F157" s="41">
        <f>_xlfn.XLOOKUP($B157,'TIEMPO RESPUESTA'!$B159:$B409,'TIEMPO RESPUESTA'!$D159:$D409,0)</f>
        <v>0</v>
      </c>
      <c r="G157" s="41">
        <f xml:space="preserve"> _xlfn.XLOOKUP($B157, CANAL!$B159:$B376, CANAL!$D159:$D376, 0)</f>
        <v>0</v>
      </c>
      <c r="H157" s="41">
        <f>_xlfn.XLOOKUP($B157, CORRUPCIÓN!$B159:$B409, CORRUPCIÓN!$D159:$D409, 0)</f>
        <v>0</v>
      </c>
      <c r="I157" s="41">
        <f>_xlfn.XLOOKUP($B157, DEVOLUCIONES!$B159:$B403, DEVOLUCIONES!$F159:$F403, 0)</f>
        <v>0</v>
      </c>
      <c r="J157" s="41">
        <f>_xlfn.XLOOKUP($B157, VINCULADOS!$B$9:$B$220, VINCULADOS!$D$9:$D$220, 0)</f>
        <v>0</v>
      </c>
      <c r="K157" s="85">
        <f t="shared" si="2"/>
        <v>0</v>
      </c>
    </row>
    <row r="158" spans="1:11" ht="39" customHeight="1" x14ac:dyDescent="0.3">
      <c r="A158" s="31" t="str" cm="1">
        <f t="array" ref="A158">IFERROR(INDEX(DEMANDA!$A$13:$A$220, ROW()-5), "")</f>
        <v/>
      </c>
      <c r="B158" s="31" t="str" cm="1">
        <f t="array" ref="B158">IFERROR(INDEX(DEMANDA!$B$13:$B$220, ROW()-5), "")</f>
        <v/>
      </c>
      <c r="C158" s="41">
        <f>_xlfn.XLOOKUP($B158,DEMANDA!$B161:$B410,DEMANDA!$D161:$D410,0)</f>
        <v>0</v>
      </c>
      <c r="D158" s="41">
        <f>_xlfn.XLOOKUP($B158, QUEJAS!$B161:$B410, QUEJAS!$F161:$F410, 0)</f>
        <v>0</v>
      </c>
      <c r="E158" s="41">
        <f>_xlfn.XLOOKUP(B158, 'COSTO ADM PÚBLICA'!$B$10:$B$220, 'COSTO ADM PÚBLICA'!$G$10:$G$220, "")</f>
        <v>0</v>
      </c>
      <c r="F158" s="41">
        <f>_xlfn.XLOOKUP($B158,'TIEMPO RESPUESTA'!$B160:$B410,'TIEMPO RESPUESTA'!$D160:$D410,0)</f>
        <v>0</v>
      </c>
      <c r="G158" s="41">
        <f xml:space="preserve"> _xlfn.XLOOKUP($B158, CANAL!$B160:$B377, CANAL!$D160:$D377, 0)</f>
        <v>0</v>
      </c>
      <c r="H158" s="41">
        <f>_xlfn.XLOOKUP($B158, CORRUPCIÓN!$B160:$B410, CORRUPCIÓN!$D160:$D410, 0)</f>
        <v>0</v>
      </c>
      <c r="I158" s="41">
        <f>_xlfn.XLOOKUP($B158, DEVOLUCIONES!$B160:$B404, DEVOLUCIONES!$F160:$F404, 0)</f>
        <v>0</v>
      </c>
      <c r="J158" s="41">
        <f>_xlfn.XLOOKUP($B158, VINCULADOS!$B$9:$B$220, VINCULADOS!$D$9:$D$220, 0)</f>
        <v>0</v>
      </c>
      <c r="K158" s="85">
        <f t="shared" si="2"/>
        <v>0</v>
      </c>
    </row>
    <row r="159" spans="1:11" ht="39" customHeight="1" x14ac:dyDescent="0.3">
      <c r="A159" s="31" t="str" cm="1">
        <f t="array" ref="A159">IFERROR(INDEX(DEMANDA!$A$13:$A$220, ROW()-5), "")</f>
        <v/>
      </c>
      <c r="B159" s="31" t="str" cm="1">
        <f t="array" ref="B159">IFERROR(INDEX(DEMANDA!$B$13:$B$220, ROW()-5), "")</f>
        <v/>
      </c>
      <c r="C159" s="41">
        <f>_xlfn.XLOOKUP($B159,DEMANDA!$B162:$B411,DEMANDA!$D162:$D411,0)</f>
        <v>0</v>
      </c>
      <c r="D159" s="41">
        <f>_xlfn.XLOOKUP($B159, QUEJAS!$B162:$B411, QUEJAS!$F162:$F411, 0)</f>
        <v>0</v>
      </c>
      <c r="E159" s="41">
        <f>_xlfn.XLOOKUP(B159, 'COSTO ADM PÚBLICA'!$B$10:$B$220, 'COSTO ADM PÚBLICA'!$G$10:$G$220, "")</f>
        <v>0</v>
      </c>
      <c r="F159" s="41">
        <f>_xlfn.XLOOKUP($B159,'TIEMPO RESPUESTA'!$B161:$B411,'TIEMPO RESPUESTA'!$D161:$D411,0)</f>
        <v>0</v>
      </c>
      <c r="G159" s="41">
        <f xml:space="preserve"> _xlfn.XLOOKUP($B159, CANAL!$B161:$B378, CANAL!$D161:$D378, 0)</f>
        <v>0</v>
      </c>
      <c r="H159" s="41">
        <f>_xlfn.XLOOKUP($B159, CORRUPCIÓN!$B161:$B411, CORRUPCIÓN!$D161:$D411, 0)</f>
        <v>0</v>
      </c>
      <c r="I159" s="41">
        <f>_xlfn.XLOOKUP($B159, DEVOLUCIONES!$B161:$B405, DEVOLUCIONES!$F161:$F405, 0)</f>
        <v>0</v>
      </c>
      <c r="J159" s="41">
        <f>_xlfn.XLOOKUP($B159, VINCULADOS!$B$9:$B$220, VINCULADOS!$D$9:$D$220, 0)</f>
        <v>0</v>
      </c>
      <c r="K159" s="85">
        <f t="shared" si="2"/>
        <v>0</v>
      </c>
    </row>
    <row r="160" spans="1:11" ht="39" customHeight="1" x14ac:dyDescent="0.3">
      <c r="A160" s="31" t="str" cm="1">
        <f t="array" ref="A160">IFERROR(INDEX(DEMANDA!$A$13:$A$220, ROW()-5), "")</f>
        <v/>
      </c>
      <c r="B160" s="31" t="str" cm="1">
        <f t="array" ref="B160">IFERROR(INDEX(DEMANDA!$B$13:$B$220, ROW()-5), "")</f>
        <v/>
      </c>
      <c r="C160" s="41">
        <f>_xlfn.XLOOKUP($B160,DEMANDA!$B163:$B412,DEMANDA!$D163:$D412,0)</f>
        <v>0</v>
      </c>
      <c r="D160" s="41">
        <f>_xlfn.XLOOKUP($B160, QUEJAS!$B163:$B412, QUEJAS!$F163:$F412, 0)</f>
        <v>0</v>
      </c>
      <c r="E160" s="41">
        <f>_xlfn.XLOOKUP(B160, 'COSTO ADM PÚBLICA'!$B$10:$B$220, 'COSTO ADM PÚBLICA'!$G$10:$G$220, "")</f>
        <v>0</v>
      </c>
      <c r="F160" s="41">
        <f>_xlfn.XLOOKUP($B160,'TIEMPO RESPUESTA'!$B162:$B412,'TIEMPO RESPUESTA'!$D162:$D412,0)</f>
        <v>0</v>
      </c>
      <c r="G160" s="41">
        <f xml:space="preserve"> _xlfn.XLOOKUP($B160, CANAL!$B162:$B379, CANAL!$D162:$D379, 0)</f>
        <v>0</v>
      </c>
      <c r="H160" s="41">
        <f>_xlfn.XLOOKUP($B160, CORRUPCIÓN!$B162:$B412, CORRUPCIÓN!$D162:$D412, 0)</f>
        <v>0</v>
      </c>
      <c r="I160" s="41">
        <f>_xlfn.XLOOKUP($B160, DEVOLUCIONES!$B162:$B406, DEVOLUCIONES!$F162:$F406, 0)</f>
        <v>0</v>
      </c>
      <c r="J160" s="41">
        <f>_xlfn.XLOOKUP($B160, VINCULADOS!$B$9:$B$220, VINCULADOS!$D$9:$D$220, 0)</f>
        <v>0</v>
      </c>
      <c r="K160" s="85">
        <f t="shared" si="2"/>
        <v>0</v>
      </c>
    </row>
    <row r="161" spans="1:11" ht="39" customHeight="1" x14ac:dyDescent="0.3">
      <c r="A161" s="31" t="str" cm="1">
        <f t="array" ref="A161">IFERROR(INDEX(DEMANDA!$A$13:$A$220, ROW()-5), "")</f>
        <v/>
      </c>
      <c r="B161" s="31" t="str" cm="1">
        <f t="array" ref="B161">IFERROR(INDEX(DEMANDA!$B$13:$B$220, ROW()-5), "")</f>
        <v/>
      </c>
      <c r="C161" s="41">
        <f>_xlfn.XLOOKUP($B161,DEMANDA!$B164:$B413,DEMANDA!$D164:$D413,0)</f>
        <v>0</v>
      </c>
      <c r="D161" s="41">
        <f>_xlfn.XLOOKUP($B161, QUEJAS!$B164:$B413, QUEJAS!$F164:$F413, 0)</f>
        <v>0</v>
      </c>
      <c r="E161" s="41">
        <f>_xlfn.XLOOKUP(B161, 'COSTO ADM PÚBLICA'!$B$10:$B$220, 'COSTO ADM PÚBLICA'!$G$10:$G$220, "")</f>
        <v>0</v>
      </c>
      <c r="F161" s="41">
        <f>_xlfn.XLOOKUP($B161,'TIEMPO RESPUESTA'!$B163:$B413,'TIEMPO RESPUESTA'!$D163:$D413,0)</f>
        <v>0</v>
      </c>
      <c r="G161" s="41">
        <f xml:space="preserve"> _xlfn.XLOOKUP($B161, CANAL!$B163:$B380, CANAL!$D163:$D380, 0)</f>
        <v>0</v>
      </c>
      <c r="H161" s="41">
        <f>_xlfn.XLOOKUP($B161, CORRUPCIÓN!$B163:$B413, CORRUPCIÓN!$D163:$D413, 0)</f>
        <v>0</v>
      </c>
      <c r="I161" s="41">
        <f>_xlfn.XLOOKUP($B161, DEVOLUCIONES!$B163:$B407, DEVOLUCIONES!$F163:$F407, 0)</f>
        <v>0</v>
      </c>
      <c r="J161" s="41">
        <f>_xlfn.XLOOKUP($B161, VINCULADOS!$B$9:$B$220, VINCULADOS!$D$9:$D$220, 0)</f>
        <v>0</v>
      </c>
      <c r="K161" s="85">
        <f t="shared" si="2"/>
        <v>0</v>
      </c>
    </row>
    <row r="162" spans="1:11" ht="39" customHeight="1" x14ac:dyDescent="0.3">
      <c r="A162" s="31" t="str" cm="1">
        <f t="array" ref="A162">IFERROR(INDEX(DEMANDA!$A$13:$A$220, ROW()-5), "")</f>
        <v/>
      </c>
      <c r="B162" s="31" t="str" cm="1">
        <f t="array" ref="B162">IFERROR(INDEX(DEMANDA!$B$13:$B$220, ROW()-5), "")</f>
        <v/>
      </c>
      <c r="C162" s="41">
        <f>_xlfn.XLOOKUP($B162,DEMANDA!$B165:$B414,DEMANDA!$D165:$D414,0)</f>
        <v>0</v>
      </c>
      <c r="D162" s="41">
        <f>_xlfn.XLOOKUP($B162, QUEJAS!$B165:$B414, QUEJAS!$F165:$F414, 0)</f>
        <v>0</v>
      </c>
      <c r="E162" s="41">
        <f>_xlfn.XLOOKUP(B162, 'COSTO ADM PÚBLICA'!$B$10:$B$220, 'COSTO ADM PÚBLICA'!$G$10:$G$220, "")</f>
        <v>0</v>
      </c>
      <c r="F162" s="41">
        <f>_xlfn.XLOOKUP($B162,'TIEMPO RESPUESTA'!$B164:$B414,'TIEMPO RESPUESTA'!$D164:$D414,0)</f>
        <v>0</v>
      </c>
      <c r="G162" s="41">
        <f xml:space="preserve"> _xlfn.XLOOKUP($B162, CANAL!$B164:$B381, CANAL!$D164:$D381, 0)</f>
        <v>0</v>
      </c>
      <c r="H162" s="41">
        <f>_xlfn.XLOOKUP($B162, CORRUPCIÓN!$B164:$B414, CORRUPCIÓN!$D164:$D414, 0)</f>
        <v>0</v>
      </c>
      <c r="I162" s="41">
        <f>_xlfn.XLOOKUP($B162, DEVOLUCIONES!$B164:$B408, DEVOLUCIONES!$F164:$F408, 0)</f>
        <v>0</v>
      </c>
      <c r="J162" s="41">
        <f>_xlfn.XLOOKUP($B162, VINCULADOS!$B$9:$B$220, VINCULADOS!$D$9:$D$220, 0)</f>
        <v>0</v>
      </c>
      <c r="K162" s="85">
        <f t="shared" si="2"/>
        <v>0</v>
      </c>
    </row>
    <row r="163" spans="1:11" ht="39" customHeight="1" x14ac:dyDescent="0.3">
      <c r="A163" s="31" t="str" cm="1">
        <f t="array" ref="A163">IFERROR(INDEX(DEMANDA!$A$13:$A$220, ROW()-5), "")</f>
        <v/>
      </c>
      <c r="B163" s="31" t="str" cm="1">
        <f t="array" ref="B163">IFERROR(INDEX(DEMANDA!$B$13:$B$220, ROW()-5), "")</f>
        <v/>
      </c>
      <c r="C163" s="41">
        <f>_xlfn.XLOOKUP($B163,DEMANDA!$B166:$B415,DEMANDA!$D166:$D415,0)</f>
        <v>0</v>
      </c>
      <c r="D163" s="41">
        <f>_xlfn.XLOOKUP($B163, QUEJAS!$B166:$B415, QUEJAS!$F166:$F415, 0)</f>
        <v>0</v>
      </c>
      <c r="E163" s="41">
        <f>_xlfn.XLOOKUP(B163, 'COSTO ADM PÚBLICA'!$B$10:$B$220, 'COSTO ADM PÚBLICA'!$G$10:$G$220, "")</f>
        <v>0</v>
      </c>
      <c r="F163" s="41">
        <f>_xlfn.XLOOKUP($B163,'TIEMPO RESPUESTA'!$B165:$B415,'TIEMPO RESPUESTA'!$D165:$D415,0)</f>
        <v>0</v>
      </c>
      <c r="G163" s="41">
        <f xml:space="preserve"> _xlfn.XLOOKUP($B163, CANAL!$B165:$B382, CANAL!$D165:$D382, 0)</f>
        <v>0</v>
      </c>
      <c r="H163" s="41">
        <f>_xlfn.XLOOKUP($B163, CORRUPCIÓN!$B165:$B415, CORRUPCIÓN!$D165:$D415, 0)</f>
        <v>0</v>
      </c>
      <c r="I163" s="41">
        <f>_xlfn.XLOOKUP($B163, DEVOLUCIONES!$B165:$B409, DEVOLUCIONES!$F165:$F409, 0)</f>
        <v>0</v>
      </c>
      <c r="J163" s="41">
        <f>_xlfn.XLOOKUP($B163, VINCULADOS!$B$9:$B$220, VINCULADOS!$D$9:$D$220, 0)</f>
        <v>0</v>
      </c>
      <c r="K163" s="85">
        <f t="shared" si="2"/>
        <v>0</v>
      </c>
    </row>
    <row r="164" spans="1:11" ht="39" customHeight="1" x14ac:dyDescent="0.3">
      <c r="A164" s="31" t="str" cm="1">
        <f t="array" ref="A164">IFERROR(INDEX(DEMANDA!$A$13:$A$220, ROW()-5), "")</f>
        <v/>
      </c>
      <c r="B164" s="31" t="str" cm="1">
        <f t="array" ref="B164">IFERROR(INDEX(DEMANDA!$B$13:$B$220, ROW()-5), "")</f>
        <v/>
      </c>
      <c r="C164" s="41">
        <f>_xlfn.XLOOKUP($B164,DEMANDA!$B167:$B416,DEMANDA!$D167:$D416,0)</f>
        <v>0</v>
      </c>
      <c r="D164" s="41">
        <f>_xlfn.XLOOKUP($B164, QUEJAS!$B167:$B416, QUEJAS!$F167:$F416, 0)</f>
        <v>0</v>
      </c>
      <c r="E164" s="41">
        <f>_xlfn.XLOOKUP(B164, 'COSTO ADM PÚBLICA'!$B$10:$B$220, 'COSTO ADM PÚBLICA'!$G$10:$G$220, "")</f>
        <v>0</v>
      </c>
      <c r="F164" s="41">
        <f>_xlfn.XLOOKUP($B164,'TIEMPO RESPUESTA'!$B166:$B416,'TIEMPO RESPUESTA'!$D166:$D416,0)</f>
        <v>0</v>
      </c>
      <c r="G164" s="41">
        <f xml:space="preserve"> _xlfn.XLOOKUP($B164, CANAL!$B166:$B383, CANAL!$D166:$D383, 0)</f>
        <v>0</v>
      </c>
      <c r="H164" s="41">
        <f>_xlfn.XLOOKUP($B164, CORRUPCIÓN!$B166:$B416, CORRUPCIÓN!$D166:$D416, 0)</f>
        <v>0</v>
      </c>
      <c r="I164" s="41">
        <f>_xlfn.XLOOKUP($B164, DEVOLUCIONES!$B166:$B410, DEVOLUCIONES!$F166:$F410, 0)</f>
        <v>0</v>
      </c>
      <c r="J164" s="41">
        <f>_xlfn.XLOOKUP($B164, VINCULADOS!$B$9:$B$220, VINCULADOS!$D$9:$D$220, 0)</f>
        <v>0</v>
      </c>
      <c r="K164" s="85">
        <f t="shared" si="2"/>
        <v>0</v>
      </c>
    </row>
    <row r="165" spans="1:11" ht="39" customHeight="1" x14ac:dyDescent="0.3">
      <c r="A165" s="31" t="str" cm="1">
        <f t="array" ref="A165">IFERROR(INDEX(DEMANDA!$A$13:$A$220, ROW()-5), "")</f>
        <v/>
      </c>
      <c r="B165" s="31" t="str" cm="1">
        <f t="array" ref="B165">IFERROR(INDEX(DEMANDA!$B$13:$B$220, ROW()-5), "")</f>
        <v/>
      </c>
      <c r="C165" s="41">
        <f>_xlfn.XLOOKUP($B165,DEMANDA!$B168:$B417,DEMANDA!$D168:$D417,0)</f>
        <v>0</v>
      </c>
      <c r="D165" s="41">
        <f>_xlfn.XLOOKUP($B165, QUEJAS!$B168:$B417, QUEJAS!$F168:$F417, 0)</f>
        <v>0</v>
      </c>
      <c r="E165" s="41">
        <f>_xlfn.XLOOKUP(B165, 'COSTO ADM PÚBLICA'!$B$10:$B$220, 'COSTO ADM PÚBLICA'!$G$10:$G$220, "")</f>
        <v>0</v>
      </c>
      <c r="F165" s="41">
        <f>_xlfn.XLOOKUP($B165,'TIEMPO RESPUESTA'!$B167:$B417,'TIEMPO RESPUESTA'!$D167:$D417,0)</f>
        <v>0</v>
      </c>
      <c r="G165" s="41">
        <f xml:space="preserve"> _xlfn.XLOOKUP($B165, CANAL!$B167:$B384, CANAL!$D167:$D384, 0)</f>
        <v>0</v>
      </c>
      <c r="H165" s="41">
        <f>_xlfn.XLOOKUP($B165, CORRUPCIÓN!$B167:$B417, CORRUPCIÓN!$D167:$D417, 0)</f>
        <v>0</v>
      </c>
      <c r="I165" s="41">
        <f>_xlfn.XLOOKUP($B165, DEVOLUCIONES!$B167:$B411, DEVOLUCIONES!$F167:$F411, 0)</f>
        <v>0</v>
      </c>
      <c r="J165" s="41">
        <f>_xlfn.XLOOKUP($B165, VINCULADOS!$B$9:$B$220, VINCULADOS!$D$9:$D$220, 0)</f>
        <v>0</v>
      </c>
      <c r="K165" s="85">
        <f t="shared" si="2"/>
        <v>0</v>
      </c>
    </row>
    <row r="166" spans="1:11" ht="39" customHeight="1" x14ac:dyDescent="0.3">
      <c r="A166" s="31" t="str" cm="1">
        <f t="array" ref="A166">IFERROR(INDEX(DEMANDA!$A$13:$A$220, ROW()-5), "")</f>
        <v/>
      </c>
      <c r="B166" s="31" t="str" cm="1">
        <f t="array" ref="B166">IFERROR(INDEX(DEMANDA!$B$13:$B$220, ROW()-5), "")</f>
        <v/>
      </c>
      <c r="C166" s="41">
        <f>_xlfn.XLOOKUP($B166,DEMANDA!$B169:$B418,DEMANDA!$D169:$D418,0)</f>
        <v>0</v>
      </c>
      <c r="D166" s="41">
        <f>_xlfn.XLOOKUP($B166, QUEJAS!$B169:$B418, QUEJAS!$F169:$F418, 0)</f>
        <v>0</v>
      </c>
      <c r="E166" s="41">
        <f>_xlfn.XLOOKUP(B166, 'COSTO ADM PÚBLICA'!$B$10:$B$220, 'COSTO ADM PÚBLICA'!$G$10:$G$220, "")</f>
        <v>0</v>
      </c>
      <c r="F166" s="41">
        <f>_xlfn.XLOOKUP($B166,'TIEMPO RESPUESTA'!$B168:$B418,'TIEMPO RESPUESTA'!$D168:$D418,0)</f>
        <v>0</v>
      </c>
      <c r="G166" s="41">
        <f xml:space="preserve"> _xlfn.XLOOKUP($B166, CANAL!$B168:$B385, CANAL!$D168:$D385, 0)</f>
        <v>0</v>
      </c>
      <c r="H166" s="41">
        <f>_xlfn.XLOOKUP($B166, CORRUPCIÓN!$B168:$B418, CORRUPCIÓN!$D168:$D418, 0)</f>
        <v>0</v>
      </c>
      <c r="I166" s="41">
        <f>_xlfn.XLOOKUP($B166, DEVOLUCIONES!$B168:$B412, DEVOLUCIONES!$F168:$F412, 0)</f>
        <v>0</v>
      </c>
      <c r="J166" s="41">
        <f>_xlfn.XLOOKUP($B166, VINCULADOS!$B$9:$B$220, VINCULADOS!$D$9:$D$220, 0)</f>
        <v>0</v>
      </c>
      <c r="K166" s="85">
        <f t="shared" si="2"/>
        <v>0</v>
      </c>
    </row>
    <row r="167" spans="1:11" ht="39" customHeight="1" x14ac:dyDescent="0.3">
      <c r="A167" s="31" t="str" cm="1">
        <f t="array" ref="A167">IFERROR(INDEX(DEMANDA!$A$13:$A$220, ROW()-5), "")</f>
        <v/>
      </c>
      <c r="B167" s="31" t="str" cm="1">
        <f t="array" ref="B167">IFERROR(INDEX(DEMANDA!$B$13:$B$220, ROW()-5), "")</f>
        <v/>
      </c>
      <c r="C167" s="41">
        <f>_xlfn.XLOOKUP($B167,DEMANDA!$B170:$B419,DEMANDA!$D170:$D419,0)</f>
        <v>0</v>
      </c>
      <c r="D167" s="41">
        <f>_xlfn.XLOOKUP($B167, QUEJAS!$B170:$B419, QUEJAS!$F170:$F419, 0)</f>
        <v>0</v>
      </c>
      <c r="E167" s="41">
        <f>_xlfn.XLOOKUP(B167, 'COSTO ADM PÚBLICA'!$B$10:$B$220, 'COSTO ADM PÚBLICA'!$G$10:$G$220, "")</f>
        <v>0</v>
      </c>
      <c r="F167" s="41">
        <f>_xlfn.XLOOKUP($B167,'TIEMPO RESPUESTA'!$B169:$B419,'TIEMPO RESPUESTA'!$D169:$D419,0)</f>
        <v>0</v>
      </c>
      <c r="G167" s="41">
        <f xml:space="preserve"> _xlfn.XLOOKUP($B167, CANAL!$B169:$B386, CANAL!$D169:$D386, 0)</f>
        <v>0</v>
      </c>
      <c r="H167" s="41">
        <f>_xlfn.XLOOKUP($B167, CORRUPCIÓN!$B169:$B419, CORRUPCIÓN!$D169:$D419, 0)</f>
        <v>0</v>
      </c>
      <c r="I167" s="41">
        <f>_xlfn.XLOOKUP($B167, DEVOLUCIONES!$B169:$B413, DEVOLUCIONES!$F169:$F413, 0)</f>
        <v>0</v>
      </c>
      <c r="J167" s="41">
        <f>_xlfn.XLOOKUP($B167, VINCULADOS!$B$9:$B$220, VINCULADOS!$D$9:$D$220, 0)</f>
        <v>0</v>
      </c>
      <c r="K167" s="85">
        <f t="shared" si="2"/>
        <v>0</v>
      </c>
    </row>
    <row r="168" spans="1:11" ht="39" customHeight="1" x14ac:dyDescent="0.3">
      <c r="A168" s="31" t="str" cm="1">
        <f t="array" ref="A168">IFERROR(INDEX(DEMANDA!$A$13:$A$220, ROW()-5), "")</f>
        <v/>
      </c>
      <c r="B168" s="31" t="str" cm="1">
        <f t="array" ref="B168">IFERROR(INDEX(DEMANDA!$B$13:$B$220, ROW()-5), "")</f>
        <v/>
      </c>
      <c r="C168" s="41">
        <f>_xlfn.XLOOKUP($B168,DEMANDA!$B171:$B420,DEMANDA!$D171:$D420,0)</f>
        <v>0</v>
      </c>
      <c r="D168" s="41">
        <f>_xlfn.XLOOKUP($B168, QUEJAS!$B171:$B420, QUEJAS!$F171:$F420, 0)</f>
        <v>0</v>
      </c>
      <c r="E168" s="41">
        <f>_xlfn.XLOOKUP(B168, 'COSTO ADM PÚBLICA'!$B$10:$B$220, 'COSTO ADM PÚBLICA'!$G$10:$G$220, "")</f>
        <v>0</v>
      </c>
      <c r="F168" s="41">
        <f>_xlfn.XLOOKUP($B168,'TIEMPO RESPUESTA'!$B170:$B420,'TIEMPO RESPUESTA'!$D170:$D420,0)</f>
        <v>0</v>
      </c>
      <c r="G168" s="41">
        <f xml:space="preserve"> _xlfn.XLOOKUP($B168, CANAL!$B170:$B387, CANAL!$D170:$D387, 0)</f>
        <v>0</v>
      </c>
      <c r="H168" s="41">
        <f>_xlfn.XLOOKUP($B168, CORRUPCIÓN!$B170:$B420, CORRUPCIÓN!$D170:$D420, 0)</f>
        <v>0</v>
      </c>
      <c r="I168" s="41">
        <f>_xlfn.XLOOKUP($B168, DEVOLUCIONES!$B170:$B414, DEVOLUCIONES!$F170:$F414, 0)</f>
        <v>0</v>
      </c>
      <c r="J168" s="41">
        <f>_xlfn.XLOOKUP($B168, VINCULADOS!$B$9:$B$220, VINCULADOS!$D$9:$D$220, 0)</f>
        <v>0</v>
      </c>
      <c r="K168" s="85">
        <f t="shared" si="2"/>
        <v>0</v>
      </c>
    </row>
    <row r="169" spans="1:11" ht="39" customHeight="1" x14ac:dyDescent="0.3">
      <c r="A169" s="31" t="str" cm="1">
        <f t="array" ref="A169">IFERROR(INDEX(DEMANDA!$A$13:$A$220, ROW()-5), "")</f>
        <v/>
      </c>
      <c r="B169" s="31" t="str" cm="1">
        <f t="array" ref="B169">IFERROR(INDEX(DEMANDA!$B$13:$B$220, ROW()-5), "")</f>
        <v/>
      </c>
      <c r="C169" s="41">
        <f>_xlfn.XLOOKUP($B169,DEMANDA!$B172:$B421,DEMANDA!$D172:$D421,0)</f>
        <v>0</v>
      </c>
      <c r="D169" s="41">
        <f>_xlfn.XLOOKUP($B169, QUEJAS!$B172:$B421, QUEJAS!$F172:$F421, 0)</f>
        <v>0</v>
      </c>
      <c r="E169" s="41">
        <f>_xlfn.XLOOKUP(B169, 'COSTO ADM PÚBLICA'!$B$10:$B$220, 'COSTO ADM PÚBLICA'!$G$10:$G$220, "")</f>
        <v>0</v>
      </c>
      <c r="F169" s="41">
        <f>_xlfn.XLOOKUP($B169,'TIEMPO RESPUESTA'!$B171:$B421,'TIEMPO RESPUESTA'!$D171:$D421,0)</f>
        <v>0</v>
      </c>
      <c r="G169" s="41">
        <f xml:space="preserve"> _xlfn.XLOOKUP($B169, CANAL!$B171:$B388, CANAL!$D171:$D388, 0)</f>
        <v>0</v>
      </c>
      <c r="H169" s="41">
        <f>_xlfn.XLOOKUP($B169, CORRUPCIÓN!$B171:$B421, CORRUPCIÓN!$D171:$D421, 0)</f>
        <v>0</v>
      </c>
      <c r="I169" s="41">
        <f>_xlfn.XLOOKUP($B169, DEVOLUCIONES!$B171:$B415, DEVOLUCIONES!$F171:$F415, 0)</f>
        <v>0</v>
      </c>
      <c r="J169" s="41">
        <f>_xlfn.XLOOKUP($B169, VINCULADOS!$B$9:$B$220, VINCULADOS!$D$9:$D$220, 0)</f>
        <v>0</v>
      </c>
      <c r="K169" s="85">
        <f t="shared" si="2"/>
        <v>0</v>
      </c>
    </row>
    <row r="170" spans="1:11" ht="39" customHeight="1" x14ac:dyDescent="0.3">
      <c r="A170" s="31" t="str" cm="1">
        <f t="array" ref="A170">IFERROR(INDEX(DEMANDA!$A$13:$A$220, ROW()-5), "")</f>
        <v/>
      </c>
      <c r="B170" s="31" t="str" cm="1">
        <f t="array" ref="B170">IFERROR(INDEX(DEMANDA!$B$13:$B$220, ROW()-5), "")</f>
        <v/>
      </c>
      <c r="C170" s="41">
        <f>_xlfn.XLOOKUP($B170,DEMANDA!$B173:$B422,DEMANDA!$D173:$D422,0)</f>
        <v>0</v>
      </c>
      <c r="D170" s="41">
        <f>_xlfn.XLOOKUP($B170, QUEJAS!$B173:$B422, QUEJAS!$F173:$F422, 0)</f>
        <v>0</v>
      </c>
      <c r="E170" s="41">
        <f>_xlfn.XLOOKUP(B170, 'COSTO ADM PÚBLICA'!$B$10:$B$220, 'COSTO ADM PÚBLICA'!$G$10:$G$220, "")</f>
        <v>0</v>
      </c>
      <c r="F170" s="41">
        <f>_xlfn.XLOOKUP($B170,'TIEMPO RESPUESTA'!$B172:$B422,'TIEMPO RESPUESTA'!$D172:$D422,0)</f>
        <v>0</v>
      </c>
      <c r="G170" s="41">
        <f xml:space="preserve"> _xlfn.XLOOKUP($B170, CANAL!$B172:$B389, CANAL!$D172:$D389, 0)</f>
        <v>0</v>
      </c>
      <c r="H170" s="41">
        <f>_xlfn.XLOOKUP($B170, CORRUPCIÓN!$B172:$B422, CORRUPCIÓN!$D172:$D422, 0)</f>
        <v>0</v>
      </c>
      <c r="I170" s="41">
        <f>_xlfn.XLOOKUP($B170, DEVOLUCIONES!$B172:$B416, DEVOLUCIONES!$F172:$F416, 0)</f>
        <v>0</v>
      </c>
      <c r="J170" s="41">
        <f>_xlfn.XLOOKUP($B170, VINCULADOS!$B$9:$B$220, VINCULADOS!$D$9:$D$220, 0)</f>
        <v>0</v>
      </c>
      <c r="K170" s="85">
        <f t="shared" si="2"/>
        <v>0</v>
      </c>
    </row>
    <row r="171" spans="1:11" ht="39" customHeight="1" x14ac:dyDescent="0.3">
      <c r="A171" s="31" t="str" cm="1">
        <f t="array" ref="A171">IFERROR(INDEX(DEMANDA!$A$13:$A$220, ROW()-5), "")</f>
        <v/>
      </c>
      <c r="B171" s="31" t="str" cm="1">
        <f t="array" ref="B171">IFERROR(INDEX(DEMANDA!$B$13:$B$220, ROW()-5), "")</f>
        <v/>
      </c>
      <c r="C171" s="41">
        <f>_xlfn.XLOOKUP($B171,DEMANDA!$B174:$B423,DEMANDA!$D174:$D423,0)</f>
        <v>0</v>
      </c>
      <c r="D171" s="41">
        <f>_xlfn.XLOOKUP($B171, QUEJAS!$B174:$B423, QUEJAS!$F174:$F423, 0)</f>
        <v>0</v>
      </c>
      <c r="E171" s="41">
        <f>_xlfn.XLOOKUP(B171, 'COSTO ADM PÚBLICA'!$B$10:$B$220, 'COSTO ADM PÚBLICA'!$G$10:$G$220, "")</f>
        <v>0</v>
      </c>
      <c r="F171" s="41">
        <f>_xlfn.XLOOKUP($B171,'TIEMPO RESPUESTA'!$B173:$B423,'TIEMPO RESPUESTA'!$D173:$D423,0)</f>
        <v>0</v>
      </c>
      <c r="G171" s="41">
        <f xml:space="preserve"> _xlfn.XLOOKUP($B171, CANAL!$B173:$B390, CANAL!$D173:$D390, 0)</f>
        <v>0</v>
      </c>
      <c r="H171" s="41">
        <f>_xlfn.XLOOKUP($B171, CORRUPCIÓN!$B173:$B423, CORRUPCIÓN!$D173:$D423, 0)</f>
        <v>0</v>
      </c>
      <c r="I171" s="41">
        <f>_xlfn.XLOOKUP($B171, DEVOLUCIONES!$B173:$B417, DEVOLUCIONES!$F173:$F417, 0)</f>
        <v>0</v>
      </c>
      <c r="J171" s="41">
        <f>_xlfn.XLOOKUP($B171, VINCULADOS!$B$9:$B$220, VINCULADOS!$D$9:$D$220, 0)</f>
        <v>0</v>
      </c>
      <c r="K171" s="85">
        <f t="shared" si="2"/>
        <v>0</v>
      </c>
    </row>
    <row r="172" spans="1:11" ht="39" customHeight="1" x14ac:dyDescent="0.3">
      <c r="A172" s="31" t="str" cm="1">
        <f t="array" ref="A172">IFERROR(INDEX(DEMANDA!$A$13:$A$220, ROW()-5), "")</f>
        <v/>
      </c>
      <c r="B172" s="31" t="str" cm="1">
        <f t="array" ref="B172">IFERROR(INDEX(DEMANDA!$B$13:$B$220, ROW()-5), "")</f>
        <v/>
      </c>
      <c r="C172" s="41">
        <f>_xlfn.XLOOKUP($B172,DEMANDA!$B175:$B424,DEMANDA!$D175:$D424,0)</f>
        <v>0</v>
      </c>
      <c r="D172" s="41">
        <f>_xlfn.XLOOKUP($B172, QUEJAS!$B175:$B424, QUEJAS!$F175:$F424, 0)</f>
        <v>0</v>
      </c>
      <c r="E172" s="41">
        <f>_xlfn.XLOOKUP(B172, 'COSTO ADM PÚBLICA'!$B$10:$B$220, 'COSTO ADM PÚBLICA'!$G$10:$G$220, "")</f>
        <v>0</v>
      </c>
      <c r="F172" s="41">
        <f>_xlfn.XLOOKUP($B172,'TIEMPO RESPUESTA'!$B174:$B424,'TIEMPO RESPUESTA'!$D174:$D424,0)</f>
        <v>0</v>
      </c>
      <c r="G172" s="41">
        <f xml:space="preserve"> _xlfn.XLOOKUP($B172, CANAL!$B174:$B391, CANAL!$D174:$D391, 0)</f>
        <v>0</v>
      </c>
      <c r="H172" s="41">
        <f>_xlfn.XLOOKUP($B172, CORRUPCIÓN!$B174:$B424, CORRUPCIÓN!$D174:$D424, 0)</f>
        <v>0</v>
      </c>
      <c r="I172" s="41">
        <f>_xlfn.XLOOKUP($B172, DEVOLUCIONES!$B174:$B418, DEVOLUCIONES!$F174:$F418, 0)</f>
        <v>0</v>
      </c>
      <c r="J172" s="41">
        <f>_xlfn.XLOOKUP($B172, VINCULADOS!$B$9:$B$220, VINCULADOS!$D$9:$D$220, 0)</f>
        <v>0</v>
      </c>
      <c r="K172" s="85">
        <f t="shared" si="2"/>
        <v>0</v>
      </c>
    </row>
    <row r="173" spans="1:11" ht="39" customHeight="1" x14ac:dyDescent="0.3">
      <c r="A173" s="31" t="str" cm="1">
        <f t="array" ref="A173">IFERROR(INDEX(DEMANDA!$A$13:$A$220, ROW()-5), "")</f>
        <v/>
      </c>
      <c r="B173" s="31" t="str" cm="1">
        <f t="array" ref="B173">IFERROR(INDEX(DEMANDA!$B$13:$B$220, ROW()-5), "")</f>
        <v/>
      </c>
      <c r="C173" s="41">
        <f>_xlfn.XLOOKUP($B173,DEMANDA!$B176:$B425,DEMANDA!$D176:$D425,0)</f>
        <v>0</v>
      </c>
      <c r="D173" s="41">
        <f>_xlfn.XLOOKUP($B173, QUEJAS!$B176:$B425, QUEJAS!$F176:$F425, 0)</f>
        <v>0</v>
      </c>
      <c r="E173" s="41">
        <f>_xlfn.XLOOKUP(B173, 'COSTO ADM PÚBLICA'!$B$10:$B$220, 'COSTO ADM PÚBLICA'!$G$10:$G$220, "")</f>
        <v>0</v>
      </c>
      <c r="F173" s="41">
        <f>_xlfn.XLOOKUP($B173,'TIEMPO RESPUESTA'!$B175:$B425,'TIEMPO RESPUESTA'!$D175:$D425,0)</f>
        <v>0</v>
      </c>
      <c r="G173" s="41">
        <f xml:space="preserve"> _xlfn.XLOOKUP($B173, CANAL!$B175:$B392, CANAL!$D175:$D392, 0)</f>
        <v>0</v>
      </c>
      <c r="H173" s="41">
        <f>_xlfn.XLOOKUP($B173, CORRUPCIÓN!$B175:$B425, CORRUPCIÓN!$D175:$D425, 0)</f>
        <v>0</v>
      </c>
      <c r="I173" s="41">
        <f>_xlfn.XLOOKUP($B173, DEVOLUCIONES!$B175:$B419, DEVOLUCIONES!$F175:$F419, 0)</f>
        <v>0</v>
      </c>
      <c r="J173" s="41">
        <f>_xlfn.XLOOKUP($B173, VINCULADOS!$B$9:$B$220, VINCULADOS!$D$9:$D$220, 0)</f>
        <v>0</v>
      </c>
      <c r="K173" s="85">
        <f t="shared" si="2"/>
        <v>0</v>
      </c>
    </row>
    <row r="174" spans="1:11" ht="39" customHeight="1" x14ac:dyDescent="0.3">
      <c r="A174" s="31" t="str" cm="1">
        <f t="array" ref="A174">IFERROR(INDEX(DEMANDA!$A$13:$A$220, ROW()-5), "")</f>
        <v/>
      </c>
      <c r="B174" s="31" t="str" cm="1">
        <f t="array" ref="B174">IFERROR(INDEX(DEMANDA!$B$13:$B$220, ROW()-5), "")</f>
        <v/>
      </c>
      <c r="C174" s="41">
        <f>_xlfn.XLOOKUP($B174,DEMANDA!$B177:$B426,DEMANDA!$D177:$D426,0)</f>
        <v>0</v>
      </c>
      <c r="D174" s="41">
        <f>_xlfn.XLOOKUP($B174, QUEJAS!$B177:$B426, QUEJAS!$F177:$F426, 0)</f>
        <v>0</v>
      </c>
      <c r="E174" s="41">
        <f>_xlfn.XLOOKUP(B174, 'COSTO ADM PÚBLICA'!$B$10:$B$220, 'COSTO ADM PÚBLICA'!$G$10:$G$220, "")</f>
        <v>0</v>
      </c>
      <c r="F174" s="41">
        <f>_xlfn.XLOOKUP($B174,'TIEMPO RESPUESTA'!$B176:$B426,'TIEMPO RESPUESTA'!$D176:$D426,0)</f>
        <v>0</v>
      </c>
      <c r="G174" s="41">
        <f xml:space="preserve"> _xlfn.XLOOKUP($B174, CANAL!$B176:$B393, CANAL!$D176:$D393, 0)</f>
        <v>0</v>
      </c>
      <c r="H174" s="41">
        <f>_xlfn.XLOOKUP($B174, CORRUPCIÓN!$B176:$B426, CORRUPCIÓN!$D176:$D426, 0)</f>
        <v>0</v>
      </c>
      <c r="I174" s="41">
        <f>_xlfn.XLOOKUP($B174, DEVOLUCIONES!$B176:$B420, DEVOLUCIONES!$F176:$F420, 0)</f>
        <v>0</v>
      </c>
      <c r="J174" s="41">
        <f>_xlfn.XLOOKUP($B174, VINCULADOS!$B$9:$B$220, VINCULADOS!$D$9:$D$220, 0)</f>
        <v>0</v>
      </c>
      <c r="K174" s="85">
        <f t="shared" si="2"/>
        <v>0</v>
      </c>
    </row>
    <row r="175" spans="1:11" ht="39" customHeight="1" x14ac:dyDescent="0.3">
      <c r="A175" s="31" t="str" cm="1">
        <f t="array" ref="A175">IFERROR(INDEX(DEMANDA!$A$13:$A$220, ROW()-5), "")</f>
        <v/>
      </c>
      <c r="B175" s="31" t="str" cm="1">
        <f t="array" ref="B175">IFERROR(INDEX(DEMANDA!$B$13:$B$220, ROW()-5), "")</f>
        <v/>
      </c>
      <c r="C175" s="41">
        <f>_xlfn.XLOOKUP($B175,DEMANDA!$B178:$B427,DEMANDA!$D178:$D427,0)</f>
        <v>0</v>
      </c>
      <c r="D175" s="41">
        <f>_xlfn.XLOOKUP($B175, QUEJAS!$B178:$B427, QUEJAS!$F178:$F427, 0)</f>
        <v>0</v>
      </c>
      <c r="E175" s="41">
        <f>_xlfn.XLOOKUP(B175, 'COSTO ADM PÚBLICA'!$B$10:$B$220, 'COSTO ADM PÚBLICA'!$G$10:$G$220, "")</f>
        <v>0</v>
      </c>
      <c r="F175" s="41">
        <f>_xlfn.XLOOKUP($B175,'TIEMPO RESPUESTA'!$B177:$B427,'TIEMPO RESPUESTA'!$D177:$D427,0)</f>
        <v>0</v>
      </c>
      <c r="G175" s="41">
        <f xml:space="preserve"> _xlfn.XLOOKUP($B175, CANAL!$B177:$B394, CANAL!$D177:$D394, 0)</f>
        <v>0</v>
      </c>
      <c r="H175" s="41">
        <f>_xlfn.XLOOKUP($B175, CORRUPCIÓN!$B177:$B427, CORRUPCIÓN!$D177:$D427, 0)</f>
        <v>0</v>
      </c>
      <c r="I175" s="41">
        <f>_xlfn.XLOOKUP($B175, DEVOLUCIONES!$B177:$B421, DEVOLUCIONES!$F177:$F421, 0)</f>
        <v>0</v>
      </c>
      <c r="J175" s="41">
        <f>_xlfn.XLOOKUP($B175, VINCULADOS!$B$9:$B$220, VINCULADOS!$D$9:$D$220, 0)</f>
        <v>0</v>
      </c>
      <c r="K175" s="85">
        <f t="shared" si="2"/>
        <v>0</v>
      </c>
    </row>
    <row r="176" spans="1:11" ht="39" customHeight="1" x14ac:dyDescent="0.3">
      <c r="A176" s="31" t="str" cm="1">
        <f t="array" ref="A176">IFERROR(INDEX(DEMANDA!$A$13:$A$220, ROW()-5), "")</f>
        <v/>
      </c>
      <c r="B176" s="31" t="str" cm="1">
        <f t="array" ref="B176">IFERROR(INDEX(DEMANDA!$B$13:$B$220, ROW()-5), "")</f>
        <v/>
      </c>
      <c r="C176" s="41">
        <f>_xlfn.XLOOKUP($B176,DEMANDA!$B179:$B428,DEMANDA!$D179:$D428,0)</f>
        <v>0</v>
      </c>
      <c r="D176" s="41">
        <f>_xlfn.XLOOKUP($B176, QUEJAS!$B179:$B428, QUEJAS!$F179:$F428, 0)</f>
        <v>0</v>
      </c>
      <c r="E176" s="41">
        <f>_xlfn.XLOOKUP(B176, 'COSTO ADM PÚBLICA'!$B$10:$B$220, 'COSTO ADM PÚBLICA'!$G$10:$G$220, "")</f>
        <v>0</v>
      </c>
      <c r="F176" s="41">
        <f>_xlfn.XLOOKUP($B176,'TIEMPO RESPUESTA'!$B178:$B428,'TIEMPO RESPUESTA'!$D178:$D428,0)</f>
        <v>0</v>
      </c>
      <c r="G176" s="41">
        <f xml:space="preserve"> _xlfn.XLOOKUP($B176, CANAL!$B178:$B395, CANAL!$D178:$D395, 0)</f>
        <v>0</v>
      </c>
      <c r="H176" s="41">
        <f>_xlfn.XLOOKUP($B176, CORRUPCIÓN!$B178:$B428, CORRUPCIÓN!$D178:$D428, 0)</f>
        <v>0</v>
      </c>
      <c r="I176" s="41">
        <f>_xlfn.XLOOKUP($B176, DEVOLUCIONES!$B178:$B422, DEVOLUCIONES!$F178:$F422, 0)</f>
        <v>0</v>
      </c>
      <c r="J176" s="41">
        <f>_xlfn.XLOOKUP($B176, VINCULADOS!$B$9:$B$220, VINCULADOS!$D$9:$D$220, 0)</f>
        <v>0</v>
      </c>
      <c r="K176" s="85">
        <f t="shared" si="2"/>
        <v>0</v>
      </c>
    </row>
    <row r="177" spans="1:11" ht="39" customHeight="1" x14ac:dyDescent="0.3">
      <c r="A177" s="31" t="str" cm="1">
        <f t="array" ref="A177">IFERROR(INDEX(DEMANDA!$A$13:$A$220, ROW()-5), "")</f>
        <v/>
      </c>
      <c r="B177" s="31" t="str" cm="1">
        <f t="array" ref="B177">IFERROR(INDEX(DEMANDA!$B$13:$B$220, ROW()-5), "")</f>
        <v/>
      </c>
      <c r="C177" s="41">
        <f>_xlfn.XLOOKUP($B177,DEMANDA!$B180:$B429,DEMANDA!$D180:$D429,0)</f>
        <v>0</v>
      </c>
      <c r="D177" s="41">
        <f>_xlfn.XLOOKUP($B177, QUEJAS!$B180:$B429, QUEJAS!$F180:$F429, 0)</f>
        <v>0</v>
      </c>
      <c r="E177" s="41">
        <f>_xlfn.XLOOKUP(B177, 'COSTO ADM PÚBLICA'!$B$10:$B$220, 'COSTO ADM PÚBLICA'!$G$10:$G$220, "")</f>
        <v>0</v>
      </c>
      <c r="F177" s="41">
        <f>_xlfn.XLOOKUP($B177,'TIEMPO RESPUESTA'!$B179:$B429,'TIEMPO RESPUESTA'!$D179:$D429,0)</f>
        <v>0</v>
      </c>
      <c r="G177" s="41">
        <f xml:space="preserve"> _xlfn.XLOOKUP($B177, CANAL!$B179:$B396, CANAL!$D179:$D396, 0)</f>
        <v>0</v>
      </c>
      <c r="H177" s="41">
        <f>_xlfn.XLOOKUP($B177, CORRUPCIÓN!$B179:$B429, CORRUPCIÓN!$D179:$D429, 0)</f>
        <v>0</v>
      </c>
      <c r="I177" s="41">
        <f>_xlfn.XLOOKUP($B177, DEVOLUCIONES!$B179:$B423, DEVOLUCIONES!$F179:$F423, 0)</f>
        <v>0</v>
      </c>
      <c r="J177" s="41">
        <f>_xlfn.XLOOKUP($B177, VINCULADOS!$B$9:$B$220, VINCULADOS!$D$9:$D$220, 0)</f>
        <v>0</v>
      </c>
      <c r="K177" s="85">
        <f t="shared" si="2"/>
        <v>0</v>
      </c>
    </row>
    <row r="178" spans="1:11" ht="39" customHeight="1" x14ac:dyDescent="0.3">
      <c r="A178" s="31" t="str" cm="1">
        <f t="array" ref="A178">IFERROR(INDEX(DEMANDA!$A$13:$A$220, ROW()-5), "")</f>
        <v/>
      </c>
      <c r="B178" s="31" t="str" cm="1">
        <f t="array" ref="B178">IFERROR(INDEX(DEMANDA!$B$13:$B$220, ROW()-5), "")</f>
        <v/>
      </c>
      <c r="C178" s="41">
        <f>_xlfn.XLOOKUP($B178,DEMANDA!$B181:$B430,DEMANDA!$D181:$D430,0)</f>
        <v>0</v>
      </c>
      <c r="D178" s="41">
        <f>_xlfn.XLOOKUP($B178, QUEJAS!$B181:$B430, QUEJAS!$F181:$F430, 0)</f>
        <v>0</v>
      </c>
      <c r="E178" s="41">
        <f>_xlfn.XLOOKUP(B178, 'COSTO ADM PÚBLICA'!$B$10:$B$220, 'COSTO ADM PÚBLICA'!$G$10:$G$220, "")</f>
        <v>0</v>
      </c>
      <c r="F178" s="41">
        <f>_xlfn.XLOOKUP($B178,'TIEMPO RESPUESTA'!$B180:$B430,'TIEMPO RESPUESTA'!$D180:$D430,0)</f>
        <v>0</v>
      </c>
      <c r="G178" s="41">
        <f xml:space="preserve"> _xlfn.XLOOKUP($B178, CANAL!$B180:$B397, CANAL!$D180:$D397, 0)</f>
        <v>0</v>
      </c>
      <c r="H178" s="41">
        <f>_xlfn.XLOOKUP($B178, CORRUPCIÓN!$B180:$B430, CORRUPCIÓN!$D180:$D430, 0)</f>
        <v>0</v>
      </c>
      <c r="I178" s="41">
        <f>_xlfn.XLOOKUP($B178, DEVOLUCIONES!$B180:$B424, DEVOLUCIONES!$F180:$F424, 0)</f>
        <v>0</v>
      </c>
      <c r="J178" s="41">
        <f>_xlfn.XLOOKUP($B178, VINCULADOS!$B$9:$B$220, VINCULADOS!$D$9:$D$220, 0)</f>
        <v>0</v>
      </c>
      <c r="K178" s="85">
        <f t="shared" si="2"/>
        <v>0</v>
      </c>
    </row>
    <row r="179" spans="1:11" ht="39" customHeight="1" x14ac:dyDescent="0.3">
      <c r="A179" s="31" t="str" cm="1">
        <f t="array" ref="A179">IFERROR(INDEX(DEMANDA!$A$13:$A$220, ROW()-5), "")</f>
        <v/>
      </c>
      <c r="B179" s="31" t="str" cm="1">
        <f t="array" ref="B179">IFERROR(INDEX(DEMANDA!$B$13:$B$220, ROW()-5), "")</f>
        <v/>
      </c>
      <c r="C179" s="41">
        <f>_xlfn.XLOOKUP($B179,DEMANDA!$B182:$B431,DEMANDA!$D182:$D431,0)</f>
        <v>0</v>
      </c>
      <c r="D179" s="41">
        <f>_xlfn.XLOOKUP($B179, QUEJAS!$B182:$B431, QUEJAS!$F182:$F431, 0)</f>
        <v>0</v>
      </c>
      <c r="E179" s="41">
        <f>_xlfn.XLOOKUP(B179, 'COSTO ADM PÚBLICA'!$B$10:$B$220, 'COSTO ADM PÚBLICA'!$G$10:$G$220, "")</f>
        <v>0</v>
      </c>
      <c r="F179" s="41">
        <f>_xlfn.XLOOKUP($B179,'TIEMPO RESPUESTA'!$B181:$B431,'TIEMPO RESPUESTA'!$D181:$D431,0)</f>
        <v>0</v>
      </c>
      <c r="G179" s="41">
        <f xml:space="preserve"> _xlfn.XLOOKUP($B179, CANAL!$B181:$B398, CANAL!$D181:$D398, 0)</f>
        <v>0</v>
      </c>
      <c r="H179" s="41">
        <f>_xlfn.XLOOKUP($B179, CORRUPCIÓN!$B181:$B431, CORRUPCIÓN!$D181:$D431, 0)</f>
        <v>0</v>
      </c>
      <c r="I179" s="41">
        <f>_xlfn.XLOOKUP($B179, DEVOLUCIONES!$B181:$B425, DEVOLUCIONES!$F181:$F425, 0)</f>
        <v>0</v>
      </c>
      <c r="J179" s="41">
        <f>_xlfn.XLOOKUP($B179, VINCULADOS!$B$9:$B$220, VINCULADOS!$D$9:$D$220, 0)</f>
        <v>0</v>
      </c>
      <c r="K179" s="85">
        <f t="shared" si="2"/>
        <v>0</v>
      </c>
    </row>
    <row r="180" spans="1:11" ht="39" customHeight="1" x14ac:dyDescent="0.3">
      <c r="A180" s="31" t="str" cm="1">
        <f t="array" ref="A180">IFERROR(INDEX(DEMANDA!$A$13:$A$220, ROW()-5), "")</f>
        <v/>
      </c>
      <c r="B180" s="31" t="str" cm="1">
        <f t="array" ref="B180">IFERROR(INDEX(DEMANDA!$B$13:$B$220, ROW()-5), "")</f>
        <v/>
      </c>
      <c r="C180" s="41">
        <f>_xlfn.XLOOKUP($B180,DEMANDA!$B183:$B432,DEMANDA!$D183:$D432,0)</f>
        <v>0</v>
      </c>
      <c r="D180" s="41">
        <f>_xlfn.XLOOKUP($B180, QUEJAS!$B183:$B432, QUEJAS!$F183:$F432, 0)</f>
        <v>0</v>
      </c>
      <c r="E180" s="41">
        <f>_xlfn.XLOOKUP(B180, 'COSTO ADM PÚBLICA'!$B$10:$B$220, 'COSTO ADM PÚBLICA'!$G$10:$G$220, "")</f>
        <v>0</v>
      </c>
      <c r="F180" s="41">
        <f>_xlfn.XLOOKUP($B180,'TIEMPO RESPUESTA'!$B182:$B432,'TIEMPO RESPUESTA'!$D182:$D432,0)</f>
        <v>0</v>
      </c>
      <c r="G180" s="41">
        <f xml:space="preserve"> _xlfn.XLOOKUP($B180, CANAL!$B182:$B399, CANAL!$D182:$D399, 0)</f>
        <v>0</v>
      </c>
      <c r="H180" s="41">
        <f>_xlfn.XLOOKUP($B180, CORRUPCIÓN!$B182:$B432, CORRUPCIÓN!$D182:$D432, 0)</f>
        <v>0</v>
      </c>
      <c r="I180" s="41">
        <f>_xlfn.XLOOKUP($B180, DEVOLUCIONES!$B182:$B426, DEVOLUCIONES!$F182:$F426, 0)</f>
        <v>0</v>
      </c>
      <c r="J180" s="41">
        <f>_xlfn.XLOOKUP($B180, VINCULADOS!$B$9:$B$220, VINCULADOS!$D$9:$D$220, 0)</f>
        <v>0</v>
      </c>
      <c r="K180" s="85">
        <f t="shared" si="2"/>
        <v>0</v>
      </c>
    </row>
    <row r="181" spans="1:11" ht="39" customHeight="1" x14ac:dyDescent="0.3">
      <c r="A181" s="31" t="str" cm="1">
        <f t="array" ref="A181">IFERROR(INDEX(DEMANDA!$A$13:$A$220, ROW()-5), "")</f>
        <v/>
      </c>
      <c r="B181" s="31" t="str" cm="1">
        <f t="array" ref="B181">IFERROR(INDEX(DEMANDA!$B$13:$B$220, ROW()-5), "")</f>
        <v/>
      </c>
      <c r="C181" s="41">
        <f>_xlfn.XLOOKUP($B181,DEMANDA!$B184:$B433,DEMANDA!$D184:$D433,0)</f>
        <v>0</v>
      </c>
      <c r="D181" s="41">
        <f>_xlfn.XLOOKUP($B181, QUEJAS!$B184:$B433, QUEJAS!$F184:$F433, 0)</f>
        <v>0</v>
      </c>
      <c r="E181" s="41">
        <f>_xlfn.XLOOKUP(B181, 'COSTO ADM PÚBLICA'!$B$10:$B$220, 'COSTO ADM PÚBLICA'!$G$10:$G$220, "")</f>
        <v>0</v>
      </c>
      <c r="F181" s="41">
        <f>_xlfn.XLOOKUP($B181,'TIEMPO RESPUESTA'!$B183:$B433,'TIEMPO RESPUESTA'!$D183:$D433,0)</f>
        <v>0</v>
      </c>
      <c r="G181" s="41">
        <f xml:space="preserve"> _xlfn.XLOOKUP($B181, CANAL!$B183:$B400, CANAL!$D183:$D400, 0)</f>
        <v>0</v>
      </c>
      <c r="H181" s="41">
        <f>_xlfn.XLOOKUP($B181, CORRUPCIÓN!$B183:$B433, CORRUPCIÓN!$D183:$D433, 0)</f>
        <v>0</v>
      </c>
      <c r="I181" s="41">
        <f>_xlfn.XLOOKUP($B181, DEVOLUCIONES!$B183:$B427, DEVOLUCIONES!$F183:$F427, 0)</f>
        <v>0</v>
      </c>
      <c r="J181" s="41">
        <f>_xlfn.XLOOKUP($B181, VINCULADOS!$B$9:$B$220, VINCULADOS!$D$9:$D$220, 0)</f>
        <v>0</v>
      </c>
      <c r="K181" s="85">
        <f t="shared" si="2"/>
        <v>0</v>
      </c>
    </row>
    <row r="182" spans="1:11" ht="39" customHeight="1" x14ac:dyDescent="0.3">
      <c r="A182" s="31" t="str" cm="1">
        <f t="array" ref="A182">IFERROR(INDEX(DEMANDA!$A$13:$A$220, ROW()-5), "")</f>
        <v/>
      </c>
      <c r="B182" s="31" t="str" cm="1">
        <f t="array" ref="B182">IFERROR(INDEX(DEMANDA!$B$13:$B$220, ROW()-5), "")</f>
        <v/>
      </c>
      <c r="C182" s="41">
        <f>_xlfn.XLOOKUP($B182,DEMANDA!$B185:$B434,DEMANDA!$D185:$D434,0)</f>
        <v>0</v>
      </c>
      <c r="D182" s="41">
        <f>_xlfn.XLOOKUP($B182, QUEJAS!$B185:$B434, QUEJAS!$F185:$F434, 0)</f>
        <v>0</v>
      </c>
      <c r="E182" s="41">
        <f>_xlfn.XLOOKUP(B182, 'COSTO ADM PÚBLICA'!$B$10:$B$220, 'COSTO ADM PÚBLICA'!$G$10:$G$220, "")</f>
        <v>0</v>
      </c>
      <c r="F182" s="41">
        <f>_xlfn.XLOOKUP($B182,'TIEMPO RESPUESTA'!$B184:$B434,'TIEMPO RESPUESTA'!$D184:$D434,0)</f>
        <v>0</v>
      </c>
      <c r="G182" s="41">
        <f xml:space="preserve"> _xlfn.XLOOKUP($B182, CANAL!$B184:$B401, CANAL!$D184:$D401, 0)</f>
        <v>0</v>
      </c>
      <c r="H182" s="41">
        <f>_xlfn.XLOOKUP($B182, CORRUPCIÓN!$B184:$B434, CORRUPCIÓN!$D184:$D434, 0)</f>
        <v>0</v>
      </c>
      <c r="I182" s="41">
        <f>_xlfn.XLOOKUP($B182, DEVOLUCIONES!$B184:$B428, DEVOLUCIONES!$F184:$F428, 0)</f>
        <v>0</v>
      </c>
      <c r="J182" s="41">
        <f>_xlfn.XLOOKUP($B182, VINCULADOS!$B$9:$B$220, VINCULADOS!$D$9:$D$220, 0)</f>
        <v>0</v>
      </c>
      <c r="K182" s="85">
        <f t="shared" si="2"/>
        <v>0</v>
      </c>
    </row>
    <row r="183" spans="1:11" ht="39" customHeight="1" x14ac:dyDescent="0.3">
      <c r="A183" s="31" t="str" cm="1">
        <f t="array" ref="A183">IFERROR(INDEX(DEMANDA!$A$13:$A$220, ROW()-5), "")</f>
        <v/>
      </c>
      <c r="B183" s="31" t="str" cm="1">
        <f t="array" ref="B183">IFERROR(INDEX(DEMANDA!$B$13:$B$220, ROW()-5), "")</f>
        <v/>
      </c>
      <c r="C183" s="41">
        <f>_xlfn.XLOOKUP($B183,DEMANDA!$B186:$B435,DEMANDA!$D186:$D435,0)</f>
        <v>0</v>
      </c>
      <c r="D183" s="41">
        <f>_xlfn.XLOOKUP($B183, QUEJAS!$B186:$B435, QUEJAS!$F186:$F435, 0)</f>
        <v>0</v>
      </c>
      <c r="E183" s="41">
        <f>_xlfn.XLOOKUP(B183, 'COSTO ADM PÚBLICA'!$B$10:$B$220, 'COSTO ADM PÚBLICA'!$G$10:$G$220, "")</f>
        <v>0</v>
      </c>
      <c r="F183" s="41">
        <f>_xlfn.XLOOKUP($B183,'TIEMPO RESPUESTA'!$B185:$B435,'TIEMPO RESPUESTA'!$D185:$D435,0)</f>
        <v>0</v>
      </c>
      <c r="G183" s="41">
        <f xml:space="preserve"> _xlfn.XLOOKUP($B183, CANAL!$B185:$B402, CANAL!$D185:$D402, 0)</f>
        <v>0</v>
      </c>
      <c r="H183" s="41">
        <f>_xlfn.XLOOKUP($B183, CORRUPCIÓN!$B185:$B435, CORRUPCIÓN!$D185:$D435, 0)</f>
        <v>0</v>
      </c>
      <c r="I183" s="41">
        <f>_xlfn.XLOOKUP($B183, DEVOLUCIONES!$B185:$B429, DEVOLUCIONES!$F185:$F429, 0)</f>
        <v>0</v>
      </c>
      <c r="J183" s="41">
        <f>_xlfn.XLOOKUP($B183, VINCULADOS!$B$9:$B$220, VINCULADOS!$D$9:$D$220, 0)</f>
        <v>0</v>
      </c>
      <c r="K183" s="85">
        <f t="shared" si="2"/>
        <v>0</v>
      </c>
    </row>
    <row r="184" spans="1:11" ht="39" customHeight="1" x14ac:dyDescent="0.3">
      <c r="A184" s="31" t="str" cm="1">
        <f t="array" ref="A184">IFERROR(INDEX(DEMANDA!$A$13:$A$220, ROW()-5), "")</f>
        <v/>
      </c>
      <c r="B184" s="31" t="str" cm="1">
        <f t="array" ref="B184">IFERROR(INDEX(DEMANDA!$B$13:$B$220, ROW()-5), "")</f>
        <v/>
      </c>
      <c r="C184" s="41">
        <f>_xlfn.XLOOKUP($B184,DEMANDA!$B187:$B436,DEMANDA!$D187:$D436,0)</f>
        <v>0</v>
      </c>
      <c r="D184" s="41">
        <f>_xlfn.XLOOKUP($B184, QUEJAS!$B187:$B436, QUEJAS!$F187:$F436, 0)</f>
        <v>0</v>
      </c>
      <c r="E184" s="41">
        <f>_xlfn.XLOOKUP(B184, 'COSTO ADM PÚBLICA'!$B$10:$B$220, 'COSTO ADM PÚBLICA'!$G$10:$G$220, "")</f>
        <v>0</v>
      </c>
      <c r="F184" s="41">
        <f>_xlfn.XLOOKUP($B184,'TIEMPO RESPUESTA'!$B186:$B436,'TIEMPO RESPUESTA'!$D186:$D436,0)</f>
        <v>0</v>
      </c>
      <c r="G184" s="41">
        <f xml:space="preserve"> _xlfn.XLOOKUP($B184, CANAL!$B186:$B403, CANAL!$D186:$D403, 0)</f>
        <v>0</v>
      </c>
      <c r="H184" s="41">
        <f>_xlfn.XLOOKUP($B184, CORRUPCIÓN!$B186:$B436, CORRUPCIÓN!$D186:$D436, 0)</f>
        <v>0</v>
      </c>
      <c r="I184" s="41">
        <f>_xlfn.XLOOKUP($B184, DEVOLUCIONES!$B186:$B430, DEVOLUCIONES!$F186:$F430, 0)</f>
        <v>0</v>
      </c>
      <c r="J184" s="41">
        <f>_xlfn.XLOOKUP($B184, VINCULADOS!$B$9:$B$220, VINCULADOS!$D$9:$D$220, 0)</f>
        <v>0</v>
      </c>
      <c r="K184" s="85">
        <f t="shared" si="2"/>
        <v>0</v>
      </c>
    </row>
    <row r="185" spans="1:11" ht="39" customHeight="1" x14ac:dyDescent="0.3">
      <c r="A185" s="31" t="str" cm="1">
        <f t="array" ref="A185">IFERROR(INDEX(DEMANDA!$A$13:$A$220, ROW()-5), "")</f>
        <v/>
      </c>
      <c r="B185" s="31" t="str" cm="1">
        <f t="array" ref="B185">IFERROR(INDEX(DEMANDA!$B$13:$B$220, ROW()-5), "")</f>
        <v/>
      </c>
      <c r="C185" s="41">
        <f>_xlfn.XLOOKUP($B185,DEMANDA!$B188:$B437,DEMANDA!$D188:$D437,0)</f>
        <v>0</v>
      </c>
      <c r="D185" s="41">
        <f>_xlfn.XLOOKUP($B185, QUEJAS!$B188:$B437, QUEJAS!$F188:$F437, 0)</f>
        <v>0</v>
      </c>
      <c r="E185" s="41">
        <f>_xlfn.XLOOKUP(B185, 'COSTO ADM PÚBLICA'!$B$10:$B$220, 'COSTO ADM PÚBLICA'!$G$10:$G$220, "")</f>
        <v>0</v>
      </c>
      <c r="F185" s="41">
        <f>_xlfn.XLOOKUP($B185,'TIEMPO RESPUESTA'!$B187:$B437,'TIEMPO RESPUESTA'!$D187:$D437,0)</f>
        <v>0</v>
      </c>
      <c r="G185" s="41">
        <f xml:space="preserve"> _xlfn.XLOOKUP($B185, CANAL!$B187:$B404, CANAL!$D187:$D404, 0)</f>
        <v>0</v>
      </c>
      <c r="H185" s="41">
        <f>_xlfn.XLOOKUP($B185, CORRUPCIÓN!$B187:$B437, CORRUPCIÓN!$D187:$D437, 0)</f>
        <v>0</v>
      </c>
      <c r="I185" s="41">
        <f>_xlfn.XLOOKUP($B185, DEVOLUCIONES!$B187:$B431, DEVOLUCIONES!$F187:$F431, 0)</f>
        <v>0</v>
      </c>
      <c r="J185" s="41">
        <f>_xlfn.XLOOKUP($B185, VINCULADOS!$B$9:$B$220, VINCULADOS!$D$9:$D$220, 0)</f>
        <v>0</v>
      </c>
      <c r="K185" s="85">
        <f t="shared" si="2"/>
        <v>0</v>
      </c>
    </row>
    <row r="186" spans="1:11" ht="39" customHeight="1" x14ac:dyDescent="0.3">
      <c r="A186" s="31" t="str" cm="1">
        <f t="array" ref="A186">IFERROR(INDEX(DEMANDA!$A$13:$A$220, ROW()-5), "")</f>
        <v/>
      </c>
      <c r="B186" s="31" t="str" cm="1">
        <f t="array" ref="B186">IFERROR(INDEX(DEMANDA!$B$13:$B$220, ROW()-5), "")</f>
        <v/>
      </c>
      <c r="C186" s="41">
        <f>_xlfn.XLOOKUP($B186,DEMANDA!$B189:$B438,DEMANDA!$D189:$D438,0)</f>
        <v>0</v>
      </c>
      <c r="D186" s="41">
        <f>_xlfn.XLOOKUP($B186, QUEJAS!$B189:$B438, QUEJAS!$F189:$F438, 0)</f>
        <v>0</v>
      </c>
      <c r="E186" s="41">
        <f>_xlfn.XLOOKUP(B186, 'COSTO ADM PÚBLICA'!$B$10:$B$220, 'COSTO ADM PÚBLICA'!$G$10:$G$220, "")</f>
        <v>0</v>
      </c>
      <c r="F186" s="41">
        <f>_xlfn.XLOOKUP($B186,'TIEMPO RESPUESTA'!$B188:$B438,'TIEMPO RESPUESTA'!$D188:$D438,0)</f>
        <v>0</v>
      </c>
      <c r="G186" s="41">
        <f xml:space="preserve"> _xlfn.XLOOKUP($B186, CANAL!$B188:$B405, CANAL!$D188:$D405, 0)</f>
        <v>0</v>
      </c>
      <c r="H186" s="41">
        <f>_xlfn.XLOOKUP($B186, CORRUPCIÓN!$B188:$B438, CORRUPCIÓN!$D188:$D438, 0)</f>
        <v>0</v>
      </c>
      <c r="I186" s="41">
        <f>_xlfn.XLOOKUP($B186, DEVOLUCIONES!$B188:$B432, DEVOLUCIONES!$F188:$F432, 0)</f>
        <v>0</v>
      </c>
      <c r="J186" s="41">
        <f>_xlfn.XLOOKUP($B186, VINCULADOS!$B$9:$B$220, VINCULADOS!$D$9:$D$220, 0)</f>
        <v>0</v>
      </c>
      <c r="K186" s="85">
        <f t="shared" si="2"/>
        <v>0</v>
      </c>
    </row>
    <row r="187" spans="1:11" ht="39" customHeight="1" x14ac:dyDescent="0.3">
      <c r="A187" s="31" t="str" cm="1">
        <f t="array" ref="A187">IFERROR(INDEX(DEMANDA!$A$13:$A$220, ROW()-5), "")</f>
        <v/>
      </c>
      <c r="B187" s="31" t="str" cm="1">
        <f t="array" ref="B187">IFERROR(INDEX(DEMANDA!$B$13:$B$220, ROW()-5), "")</f>
        <v/>
      </c>
      <c r="C187" s="41">
        <f>_xlfn.XLOOKUP($B187,DEMANDA!$B190:$B439,DEMANDA!$D190:$D439,0)</f>
        <v>0</v>
      </c>
      <c r="D187" s="41">
        <f>_xlfn.XLOOKUP($B187, QUEJAS!$B190:$B439, QUEJAS!$F190:$F439, 0)</f>
        <v>0</v>
      </c>
      <c r="E187" s="41">
        <f>_xlfn.XLOOKUP(B187, 'COSTO ADM PÚBLICA'!$B$10:$B$220, 'COSTO ADM PÚBLICA'!$G$10:$G$220, "")</f>
        <v>0</v>
      </c>
      <c r="F187" s="41">
        <f>_xlfn.XLOOKUP($B187,'TIEMPO RESPUESTA'!$B189:$B439,'TIEMPO RESPUESTA'!$D189:$D439,0)</f>
        <v>0</v>
      </c>
      <c r="G187" s="41">
        <f xml:space="preserve"> _xlfn.XLOOKUP($B187, CANAL!$B189:$B406, CANAL!$D189:$D406, 0)</f>
        <v>0</v>
      </c>
      <c r="H187" s="41">
        <f>_xlfn.XLOOKUP($B187, CORRUPCIÓN!$B189:$B439, CORRUPCIÓN!$D189:$D439, 0)</f>
        <v>0</v>
      </c>
      <c r="I187" s="41">
        <f>_xlfn.XLOOKUP($B187, DEVOLUCIONES!$B189:$B433, DEVOLUCIONES!$F189:$F433, 0)</f>
        <v>0</v>
      </c>
      <c r="J187" s="41">
        <f>_xlfn.XLOOKUP($B187, VINCULADOS!$B$9:$B$220, VINCULADOS!$D$9:$D$220, 0)</f>
        <v>0</v>
      </c>
      <c r="K187" s="85">
        <f t="shared" si="2"/>
        <v>0</v>
      </c>
    </row>
    <row r="188" spans="1:11" ht="39" customHeight="1" x14ac:dyDescent="0.3">
      <c r="A188" s="31" t="str" cm="1">
        <f t="array" ref="A188">IFERROR(INDEX(DEMANDA!$A$13:$A$220, ROW()-5), "")</f>
        <v/>
      </c>
      <c r="B188" s="31" t="str" cm="1">
        <f t="array" ref="B188">IFERROR(INDEX(DEMANDA!$B$13:$B$220, ROW()-5), "")</f>
        <v/>
      </c>
      <c r="C188" s="41">
        <f>_xlfn.XLOOKUP($B188,DEMANDA!$B191:$B440,DEMANDA!$D191:$D440,0)</f>
        <v>0</v>
      </c>
      <c r="D188" s="41">
        <f>_xlfn.XLOOKUP($B188, QUEJAS!$B191:$B440, QUEJAS!$F191:$F440, 0)</f>
        <v>0</v>
      </c>
      <c r="E188" s="41">
        <f>_xlfn.XLOOKUP(B188, 'COSTO ADM PÚBLICA'!$B$10:$B$220, 'COSTO ADM PÚBLICA'!$G$10:$G$220, "")</f>
        <v>0</v>
      </c>
      <c r="F188" s="41">
        <f>_xlfn.XLOOKUP($B188,'TIEMPO RESPUESTA'!$B190:$B440,'TIEMPO RESPUESTA'!$D190:$D440,0)</f>
        <v>0</v>
      </c>
      <c r="G188" s="41">
        <f xml:space="preserve"> _xlfn.XLOOKUP($B188, CANAL!$B190:$B407, CANAL!$D190:$D407, 0)</f>
        <v>0</v>
      </c>
      <c r="H188" s="41">
        <f>_xlfn.XLOOKUP($B188, CORRUPCIÓN!$B190:$B440, CORRUPCIÓN!$D190:$D440, 0)</f>
        <v>0</v>
      </c>
      <c r="I188" s="41">
        <f>_xlfn.XLOOKUP($B188, DEVOLUCIONES!$B190:$B434, DEVOLUCIONES!$F190:$F434, 0)</f>
        <v>0</v>
      </c>
      <c r="J188" s="41">
        <f>_xlfn.XLOOKUP($B188, VINCULADOS!$B$9:$B$220, VINCULADOS!$D$9:$D$220, 0)</f>
        <v>0</v>
      </c>
      <c r="K188" s="85">
        <f t="shared" si="2"/>
        <v>0</v>
      </c>
    </row>
    <row r="189" spans="1:11" ht="39" customHeight="1" x14ac:dyDescent="0.3">
      <c r="A189" s="31" t="str" cm="1">
        <f t="array" ref="A189">IFERROR(INDEX(DEMANDA!$A$13:$A$220, ROW()-5), "")</f>
        <v/>
      </c>
      <c r="B189" s="31" t="str" cm="1">
        <f t="array" ref="B189">IFERROR(INDEX(DEMANDA!$B$13:$B$220, ROW()-5), "")</f>
        <v/>
      </c>
      <c r="C189" s="41">
        <f>_xlfn.XLOOKUP($B189,DEMANDA!$B192:$B441,DEMANDA!$D192:$D441,0)</f>
        <v>0</v>
      </c>
      <c r="D189" s="41">
        <f>_xlfn.XLOOKUP($B189, QUEJAS!$B192:$B441, QUEJAS!$F192:$F441, 0)</f>
        <v>0</v>
      </c>
      <c r="E189" s="41">
        <f>_xlfn.XLOOKUP(B189, 'COSTO ADM PÚBLICA'!$B$10:$B$220, 'COSTO ADM PÚBLICA'!$G$10:$G$220, "")</f>
        <v>0</v>
      </c>
      <c r="F189" s="41">
        <f>_xlfn.XLOOKUP($B189,'TIEMPO RESPUESTA'!$B191:$B441,'TIEMPO RESPUESTA'!$D191:$D441,0)</f>
        <v>0</v>
      </c>
      <c r="G189" s="41">
        <f xml:space="preserve"> _xlfn.XLOOKUP($B189, CANAL!$B191:$B408, CANAL!$D191:$D408, 0)</f>
        <v>0</v>
      </c>
      <c r="H189" s="41">
        <f>_xlfn.XLOOKUP($B189, CORRUPCIÓN!$B191:$B441, CORRUPCIÓN!$D191:$D441, 0)</f>
        <v>0</v>
      </c>
      <c r="I189" s="41">
        <f>_xlfn.XLOOKUP($B189, DEVOLUCIONES!$B191:$B435, DEVOLUCIONES!$F191:$F435, 0)</f>
        <v>0</v>
      </c>
      <c r="J189" s="41">
        <f>_xlfn.XLOOKUP($B189, VINCULADOS!$B$9:$B$220, VINCULADOS!$D$9:$D$220, 0)</f>
        <v>0</v>
      </c>
      <c r="K189" s="85">
        <f t="shared" si="2"/>
        <v>0</v>
      </c>
    </row>
    <row r="190" spans="1:11" ht="39" customHeight="1" x14ac:dyDescent="0.3">
      <c r="A190" s="31" t="str" cm="1">
        <f t="array" ref="A190">IFERROR(INDEX(DEMANDA!$A$13:$A$220, ROW()-5), "")</f>
        <v/>
      </c>
      <c r="B190" s="31" t="str" cm="1">
        <f t="array" ref="B190">IFERROR(INDEX(DEMANDA!$B$13:$B$220, ROW()-5), "")</f>
        <v/>
      </c>
      <c r="C190" s="41">
        <f>_xlfn.XLOOKUP($B190,DEMANDA!$B193:$B442,DEMANDA!$D193:$D442,0)</f>
        <v>0</v>
      </c>
      <c r="D190" s="41">
        <f>_xlfn.XLOOKUP($B190, QUEJAS!$B193:$B442, QUEJAS!$F193:$F442, 0)</f>
        <v>0</v>
      </c>
      <c r="E190" s="41">
        <f>_xlfn.XLOOKUP(B190, 'COSTO ADM PÚBLICA'!$B$10:$B$220, 'COSTO ADM PÚBLICA'!$G$10:$G$220, "")</f>
        <v>0</v>
      </c>
      <c r="F190" s="41">
        <f>_xlfn.XLOOKUP($B190,'TIEMPO RESPUESTA'!$B192:$B442,'TIEMPO RESPUESTA'!$D192:$D442,0)</f>
        <v>0</v>
      </c>
      <c r="G190" s="41">
        <f xml:space="preserve"> _xlfn.XLOOKUP($B190, CANAL!$B192:$B409, CANAL!$D192:$D409, 0)</f>
        <v>0</v>
      </c>
      <c r="H190" s="41">
        <f>_xlfn.XLOOKUP($B190, CORRUPCIÓN!$B192:$B442, CORRUPCIÓN!$D192:$D442, 0)</f>
        <v>0</v>
      </c>
      <c r="I190" s="41">
        <f>_xlfn.XLOOKUP($B190, DEVOLUCIONES!$B192:$B436, DEVOLUCIONES!$F192:$F436, 0)</f>
        <v>0</v>
      </c>
      <c r="J190" s="41">
        <f>_xlfn.XLOOKUP($B190, VINCULADOS!$B$9:$B$220, VINCULADOS!$D$9:$D$220, 0)</f>
        <v>0</v>
      </c>
      <c r="K190" s="85">
        <f t="shared" si="2"/>
        <v>0</v>
      </c>
    </row>
    <row r="191" spans="1:11" ht="39" customHeight="1" x14ac:dyDescent="0.3">
      <c r="A191" s="31" t="str" cm="1">
        <f t="array" ref="A191">IFERROR(INDEX(DEMANDA!$A$13:$A$220, ROW()-5), "")</f>
        <v/>
      </c>
      <c r="B191" s="31" t="str" cm="1">
        <f t="array" ref="B191">IFERROR(INDEX(DEMANDA!$B$13:$B$220, ROW()-5), "")</f>
        <v/>
      </c>
      <c r="C191" s="41">
        <f>_xlfn.XLOOKUP($B191,DEMANDA!$B194:$B443,DEMANDA!$D194:$D443,0)</f>
        <v>0</v>
      </c>
      <c r="D191" s="41">
        <f>_xlfn.XLOOKUP($B191, QUEJAS!$B194:$B443, QUEJAS!$F194:$F443, 0)</f>
        <v>0</v>
      </c>
      <c r="E191" s="41">
        <f>_xlfn.XLOOKUP(B191, 'COSTO ADM PÚBLICA'!$B$10:$B$220, 'COSTO ADM PÚBLICA'!$G$10:$G$220, "")</f>
        <v>0</v>
      </c>
      <c r="F191" s="41">
        <f>_xlfn.XLOOKUP($B191,'TIEMPO RESPUESTA'!$B193:$B443,'TIEMPO RESPUESTA'!$D193:$D443,0)</f>
        <v>0</v>
      </c>
      <c r="G191" s="41">
        <f xml:space="preserve"> _xlfn.XLOOKUP($B191, CANAL!$B193:$B410, CANAL!$D193:$D410, 0)</f>
        <v>0</v>
      </c>
      <c r="H191" s="41">
        <f>_xlfn.XLOOKUP($B191, CORRUPCIÓN!$B193:$B443, CORRUPCIÓN!$D193:$D443, 0)</f>
        <v>0</v>
      </c>
      <c r="I191" s="41">
        <f>_xlfn.XLOOKUP($B191, DEVOLUCIONES!$B193:$B437, DEVOLUCIONES!$F193:$F437, 0)</f>
        <v>0</v>
      </c>
      <c r="J191" s="41">
        <f>_xlfn.XLOOKUP($B191, VINCULADOS!$B$9:$B$220, VINCULADOS!$D$9:$D$220, 0)</f>
        <v>0</v>
      </c>
      <c r="K191" s="85">
        <f t="shared" si="2"/>
        <v>0</v>
      </c>
    </row>
    <row r="192" spans="1:11" ht="39" customHeight="1" x14ac:dyDescent="0.3">
      <c r="A192" s="31" t="str" cm="1">
        <f t="array" ref="A192">IFERROR(INDEX(DEMANDA!$A$13:$A$220, ROW()-5), "")</f>
        <v/>
      </c>
      <c r="B192" s="31" t="str" cm="1">
        <f t="array" ref="B192">IFERROR(INDEX(DEMANDA!$B$13:$B$220, ROW()-5), "")</f>
        <v/>
      </c>
      <c r="C192" s="41">
        <f>_xlfn.XLOOKUP($B192,DEMANDA!$B195:$B444,DEMANDA!$D195:$D444,0)</f>
        <v>0</v>
      </c>
      <c r="D192" s="41">
        <f>_xlfn.XLOOKUP($B192, QUEJAS!$B195:$B444, QUEJAS!$F195:$F444, 0)</f>
        <v>0</v>
      </c>
      <c r="E192" s="41">
        <f>_xlfn.XLOOKUP(B192, 'COSTO ADM PÚBLICA'!$B$10:$B$220, 'COSTO ADM PÚBLICA'!$G$10:$G$220, "")</f>
        <v>0</v>
      </c>
      <c r="F192" s="41">
        <f>_xlfn.XLOOKUP($B192,'TIEMPO RESPUESTA'!$B194:$B444,'TIEMPO RESPUESTA'!$D194:$D444,0)</f>
        <v>0</v>
      </c>
      <c r="G192" s="41">
        <f xml:space="preserve"> _xlfn.XLOOKUP($B192, CANAL!$B194:$B411, CANAL!$D194:$D411, 0)</f>
        <v>0</v>
      </c>
      <c r="H192" s="41">
        <f>_xlfn.XLOOKUP($B192, CORRUPCIÓN!$B194:$B444, CORRUPCIÓN!$D194:$D444, 0)</f>
        <v>0</v>
      </c>
      <c r="I192" s="41">
        <f>_xlfn.XLOOKUP($B192, DEVOLUCIONES!$B194:$B438, DEVOLUCIONES!$F194:$F438, 0)</f>
        <v>0</v>
      </c>
      <c r="J192" s="41">
        <f>_xlfn.XLOOKUP($B192, VINCULADOS!$B$9:$B$220, VINCULADOS!$D$9:$D$220, 0)</f>
        <v>0</v>
      </c>
      <c r="K192" s="85">
        <f t="shared" si="2"/>
        <v>0</v>
      </c>
    </row>
    <row r="193" spans="1:11" ht="39" customHeight="1" x14ac:dyDescent="0.3">
      <c r="A193" s="31" t="str" cm="1">
        <f t="array" ref="A193">IFERROR(INDEX(DEMANDA!$A$13:$A$220, ROW()-5), "")</f>
        <v/>
      </c>
      <c r="B193" s="31" t="str" cm="1">
        <f t="array" ref="B193">IFERROR(INDEX(DEMANDA!$B$13:$B$220, ROW()-5), "")</f>
        <v/>
      </c>
      <c r="C193" s="41">
        <f>_xlfn.XLOOKUP($B193,DEMANDA!$B196:$B445,DEMANDA!$D196:$D445,0)</f>
        <v>0</v>
      </c>
      <c r="D193" s="41">
        <f>_xlfn.XLOOKUP($B193, QUEJAS!$B196:$B445, QUEJAS!$F196:$F445, 0)</f>
        <v>0</v>
      </c>
      <c r="E193" s="41">
        <f>_xlfn.XLOOKUP(B193, 'COSTO ADM PÚBLICA'!$B$10:$B$220, 'COSTO ADM PÚBLICA'!$G$10:$G$220, "")</f>
        <v>0</v>
      </c>
      <c r="F193" s="41">
        <f>_xlfn.XLOOKUP($B193,'TIEMPO RESPUESTA'!$B195:$B445,'TIEMPO RESPUESTA'!$D195:$D445,0)</f>
        <v>0</v>
      </c>
      <c r="G193" s="41">
        <f xml:space="preserve"> _xlfn.XLOOKUP($B193, CANAL!$B195:$B412, CANAL!$D195:$D412, 0)</f>
        <v>0</v>
      </c>
      <c r="H193" s="41">
        <f>_xlfn.XLOOKUP($B193, CORRUPCIÓN!$B195:$B445, CORRUPCIÓN!$D195:$D445, 0)</f>
        <v>0</v>
      </c>
      <c r="I193" s="41">
        <f>_xlfn.XLOOKUP($B193, DEVOLUCIONES!$B195:$B439, DEVOLUCIONES!$F195:$F439, 0)</f>
        <v>0</v>
      </c>
      <c r="J193" s="41">
        <f>_xlfn.XLOOKUP($B193, VINCULADOS!$B$9:$B$220, VINCULADOS!$D$9:$D$220, 0)</f>
        <v>0</v>
      </c>
      <c r="K193" s="85">
        <f t="shared" si="2"/>
        <v>0</v>
      </c>
    </row>
    <row r="194" spans="1:11" ht="39" customHeight="1" x14ac:dyDescent="0.3">
      <c r="A194" s="31" t="str" cm="1">
        <f t="array" ref="A194">IFERROR(INDEX(DEMANDA!$A$13:$A$220, ROW()-5), "")</f>
        <v/>
      </c>
      <c r="B194" s="31" t="str" cm="1">
        <f t="array" ref="B194">IFERROR(INDEX(DEMANDA!$B$13:$B$220, ROW()-5), "")</f>
        <v/>
      </c>
      <c r="C194" s="41">
        <f>_xlfn.XLOOKUP($B194,DEMANDA!$B197:$B446,DEMANDA!$D197:$D446,0)</f>
        <v>0</v>
      </c>
      <c r="D194" s="41">
        <f>_xlfn.XLOOKUP($B194, QUEJAS!$B197:$B446, QUEJAS!$F197:$F446, 0)</f>
        <v>0</v>
      </c>
      <c r="E194" s="41">
        <f>_xlfn.XLOOKUP(B194, 'COSTO ADM PÚBLICA'!$B$10:$B$220, 'COSTO ADM PÚBLICA'!$G$10:$G$220, "")</f>
        <v>0</v>
      </c>
      <c r="F194" s="41">
        <f>_xlfn.XLOOKUP($B194,'TIEMPO RESPUESTA'!$B196:$B446,'TIEMPO RESPUESTA'!$D196:$D446,0)</f>
        <v>0</v>
      </c>
      <c r="G194" s="41">
        <f xml:space="preserve"> _xlfn.XLOOKUP($B194, CANAL!$B196:$B413, CANAL!$D196:$D413, 0)</f>
        <v>0</v>
      </c>
      <c r="H194" s="41">
        <f>_xlfn.XLOOKUP($B194, CORRUPCIÓN!$B196:$B446, CORRUPCIÓN!$D196:$D446, 0)</f>
        <v>0</v>
      </c>
      <c r="I194" s="41">
        <f>_xlfn.XLOOKUP($B194, DEVOLUCIONES!$B196:$B440, DEVOLUCIONES!$F196:$F440, 0)</f>
        <v>0</v>
      </c>
      <c r="J194" s="41">
        <f>_xlfn.XLOOKUP($B194, VINCULADOS!$B$9:$B$220, VINCULADOS!$D$9:$D$220, 0)</f>
        <v>0</v>
      </c>
      <c r="K194" s="85">
        <f t="shared" si="2"/>
        <v>0</v>
      </c>
    </row>
    <row r="195" spans="1:11" ht="39" customHeight="1" x14ac:dyDescent="0.3">
      <c r="A195" s="31" t="str" cm="1">
        <f t="array" ref="A195">IFERROR(INDEX(DEMANDA!$A$13:$A$220, ROW()-5), "")</f>
        <v/>
      </c>
      <c r="B195" s="31" t="str" cm="1">
        <f t="array" ref="B195">IFERROR(INDEX(DEMANDA!$B$13:$B$220, ROW()-5), "")</f>
        <v/>
      </c>
      <c r="C195" s="41">
        <f>_xlfn.XLOOKUP($B195,DEMANDA!$B198:$B447,DEMANDA!$D198:$D447,0)</f>
        <v>0</v>
      </c>
      <c r="D195" s="41">
        <f>_xlfn.XLOOKUP($B195, QUEJAS!$B198:$B447, QUEJAS!$F198:$F447, 0)</f>
        <v>0</v>
      </c>
      <c r="E195" s="41">
        <f>_xlfn.XLOOKUP(B195, 'COSTO ADM PÚBLICA'!$B$10:$B$220, 'COSTO ADM PÚBLICA'!$G$10:$G$220, "")</f>
        <v>0</v>
      </c>
      <c r="F195" s="41">
        <f>_xlfn.XLOOKUP($B195,'TIEMPO RESPUESTA'!$B197:$B447,'TIEMPO RESPUESTA'!$D197:$D447,0)</f>
        <v>0</v>
      </c>
      <c r="G195" s="41">
        <f xml:space="preserve"> _xlfn.XLOOKUP($B195, CANAL!$B197:$B414, CANAL!$D197:$D414, 0)</f>
        <v>0</v>
      </c>
      <c r="H195" s="41">
        <f>_xlfn.XLOOKUP($B195, CORRUPCIÓN!$B197:$B447, CORRUPCIÓN!$D197:$D447, 0)</f>
        <v>0</v>
      </c>
      <c r="I195" s="41">
        <f>_xlfn.XLOOKUP($B195, DEVOLUCIONES!$B197:$B441, DEVOLUCIONES!$F197:$F441, 0)</f>
        <v>0</v>
      </c>
      <c r="J195" s="41">
        <f>_xlfn.XLOOKUP($B195, VINCULADOS!$B$9:$B$220, VINCULADOS!$D$9:$D$220, 0)</f>
        <v>0</v>
      </c>
      <c r="K195" s="85">
        <f t="shared" si="2"/>
        <v>0</v>
      </c>
    </row>
    <row r="196" spans="1:11" ht="39" customHeight="1" x14ac:dyDescent="0.3">
      <c r="A196" s="31" t="str" cm="1">
        <f t="array" ref="A196">IFERROR(INDEX(DEMANDA!$A$13:$A$220, ROW()-5), "")</f>
        <v/>
      </c>
      <c r="B196" s="31" t="str" cm="1">
        <f t="array" ref="B196">IFERROR(INDEX(DEMANDA!$B$13:$B$220, ROW()-5), "")</f>
        <v/>
      </c>
      <c r="C196" s="41">
        <f>_xlfn.XLOOKUP($B196,DEMANDA!$B199:$B448,DEMANDA!$D199:$D448,0)</f>
        <v>0</v>
      </c>
      <c r="D196" s="41">
        <f>_xlfn.XLOOKUP($B196, QUEJAS!$B199:$B448, QUEJAS!$F199:$F448, 0)</f>
        <v>0</v>
      </c>
      <c r="E196" s="41">
        <f>_xlfn.XLOOKUP(B196, 'COSTO ADM PÚBLICA'!$B$10:$B$220, 'COSTO ADM PÚBLICA'!$G$10:$G$220, "")</f>
        <v>0</v>
      </c>
      <c r="F196" s="41">
        <f>_xlfn.XLOOKUP($B196,'TIEMPO RESPUESTA'!$B198:$B448,'TIEMPO RESPUESTA'!$D198:$D448,0)</f>
        <v>0</v>
      </c>
      <c r="G196" s="41">
        <f xml:space="preserve"> _xlfn.XLOOKUP($B196, CANAL!$B198:$B415, CANAL!$D198:$D415, 0)</f>
        <v>0</v>
      </c>
      <c r="H196" s="41">
        <f>_xlfn.XLOOKUP($B196, CORRUPCIÓN!$B198:$B448, CORRUPCIÓN!$D198:$D448, 0)</f>
        <v>0</v>
      </c>
      <c r="I196" s="41">
        <f>_xlfn.XLOOKUP($B196, DEVOLUCIONES!$B198:$B442, DEVOLUCIONES!$F198:$F442, 0)</f>
        <v>0</v>
      </c>
      <c r="J196" s="41">
        <f>_xlfn.XLOOKUP($B196, VINCULADOS!$B$9:$B$220, VINCULADOS!$D$9:$D$220, 0)</f>
        <v>0</v>
      </c>
      <c r="K196" s="85">
        <f t="shared" si="2"/>
        <v>0</v>
      </c>
    </row>
    <row r="197" spans="1:11" ht="39" customHeight="1" x14ac:dyDescent="0.3">
      <c r="A197" s="31" t="str" cm="1">
        <f t="array" ref="A197">IFERROR(INDEX(DEMANDA!$A$13:$A$220, ROW()-5), "")</f>
        <v/>
      </c>
      <c r="B197" s="31" t="str" cm="1">
        <f t="array" ref="B197">IFERROR(INDEX(DEMANDA!$B$13:$B$220, ROW()-5), "")</f>
        <v/>
      </c>
      <c r="C197" s="41">
        <f>_xlfn.XLOOKUP($B197,DEMANDA!$B200:$B449,DEMANDA!$D200:$D449,0)</f>
        <v>0</v>
      </c>
      <c r="D197" s="41">
        <f>_xlfn.XLOOKUP($B197, QUEJAS!$B200:$B449, QUEJAS!$F200:$F449, 0)</f>
        <v>0</v>
      </c>
      <c r="E197" s="41">
        <f>_xlfn.XLOOKUP(B197, 'COSTO ADM PÚBLICA'!$B$10:$B$220, 'COSTO ADM PÚBLICA'!$G$10:$G$220, "")</f>
        <v>0</v>
      </c>
      <c r="F197" s="41">
        <f>_xlfn.XLOOKUP($B197,'TIEMPO RESPUESTA'!$B199:$B449,'TIEMPO RESPUESTA'!$D199:$D449,0)</f>
        <v>0</v>
      </c>
      <c r="G197" s="41">
        <f xml:space="preserve"> _xlfn.XLOOKUP($B197, CANAL!$B199:$B416, CANAL!$D199:$D416, 0)</f>
        <v>0</v>
      </c>
      <c r="H197" s="41">
        <f>_xlfn.XLOOKUP($B197, CORRUPCIÓN!$B199:$B449, CORRUPCIÓN!$D199:$D449, 0)</f>
        <v>0</v>
      </c>
      <c r="I197" s="41">
        <f>_xlfn.XLOOKUP($B197, DEVOLUCIONES!$B199:$B443, DEVOLUCIONES!$F199:$F443, 0)</f>
        <v>0</v>
      </c>
      <c r="J197" s="41">
        <f>_xlfn.XLOOKUP($B197, VINCULADOS!$B$9:$B$220, VINCULADOS!$D$9:$D$220, 0)</f>
        <v>0</v>
      </c>
      <c r="K197" s="85">
        <f t="shared" si="2"/>
        <v>0</v>
      </c>
    </row>
    <row r="198" spans="1:11" ht="39" customHeight="1" x14ac:dyDescent="0.3">
      <c r="A198" s="31" t="str" cm="1">
        <f t="array" ref="A198">IFERROR(INDEX(DEMANDA!$A$13:$A$220, ROW()-5), "")</f>
        <v/>
      </c>
      <c r="B198" s="31" t="str" cm="1">
        <f t="array" ref="B198">IFERROR(INDEX(DEMANDA!$B$13:$B$220, ROW()-5), "")</f>
        <v/>
      </c>
      <c r="C198" s="41">
        <f>_xlfn.XLOOKUP($B198,DEMANDA!$B201:$B450,DEMANDA!$D201:$D450,0)</f>
        <v>0</v>
      </c>
      <c r="D198" s="41">
        <f>_xlfn.XLOOKUP($B198, QUEJAS!$B201:$B450, QUEJAS!$F201:$F450, 0)</f>
        <v>0</v>
      </c>
      <c r="E198" s="41">
        <f>_xlfn.XLOOKUP(B198, 'COSTO ADM PÚBLICA'!$B$10:$B$220, 'COSTO ADM PÚBLICA'!$G$10:$G$220, "")</f>
        <v>0</v>
      </c>
      <c r="F198" s="41">
        <f>_xlfn.XLOOKUP($B198,'TIEMPO RESPUESTA'!$B200:$B450,'TIEMPO RESPUESTA'!$D200:$D450,0)</f>
        <v>0</v>
      </c>
      <c r="G198" s="41">
        <f xml:space="preserve"> _xlfn.XLOOKUP($B198, CANAL!$B200:$B417, CANAL!$D200:$D417, 0)</f>
        <v>0</v>
      </c>
      <c r="H198" s="41">
        <f>_xlfn.XLOOKUP($B198, CORRUPCIÓN!$B200:$B450, CORRUPCIÓN!$D200:$D450, 0)</f>
        <v>0</v>
      </c>
      <c r="I198" s="41">
        <f>_xlfn.XLOOKUP($B198, DEVOLUCIONES!$B200:$B444, DEVOLUCIONES!$F200:$F444, 0)</f>
        <v>0</v>
      </c>
      <c r="J198" s="41">
        <f>_xlfn.XLOOKUP($B198, VINCULADOS!$B$9:$B$220, VINCULADOS!$D$9:$D$220, 0)</f>
        <v>0</v>
      </c>
      <c r="K198" s="85">
        <f t="shared" si="2"/>
        <v>0</v>
      </c>
    </row>
    <row r="199" spans="1:11" ht="39" customHeight="1" x14ac:dyDescent="0.3">
      <c r="A199" s="31" t="str" cm="1">
        <f t="array" ref="A199">IFERROR(INDEX(DEMANDA!$A$13:$A$220, ROW()-5), "")</f>
        <v/>
      </c>
      <c r="B199" s="31" t="str" cm="1">
        <f t="array" ref="B199">IFERROR(INDEX(DEMANDA!$B$13:$B$220, ROW()-5), "")</f>
        <v/>
      </c>
      <c r="C199" s="41">
        <f>_xlfn.XLOOKUP($B199,DEMANDA!$B202:$B451,DEMANDA!$D202:$D451,0)</f>
        <v>0</v>
      </c>
      <c r="D199" s="41">
        <f>_xlfn.XLOOKUP($B199, QUEJAS!$B202:$B451, QUEJAS!$F202:$F451, 0)</f>
        <v>0</v>
      </c>
      <c r="E199" s="41">
        <f>_xlfn.XLOOKUP(B199, 'COSTO ADM PÚBLICA'!$B$10:$B$220, 'COSTO ADM PÚBLICA'!$G$10:$G$220, "")</f>
        <v>0</v>
      </c>
      <c r="F199" s="41">
        <f>_xlfn.XLOOKUP($B199,'TIEMPO RESPUESTA'!$B201:$B451,'TIEMPO RESPUESTA'!$D201:$D451,0)</f>
        <v>0</v>
      </c>
      <c r="G199" s="41">
        <f xml:space="preserve"> _xlfn.XLOOKUP($B199, CANAL!$B201:$B418, CANAL!$D201:$D418, 0)</f>
        <v>0</v>
      </c>
      <c r="H199" s="41">
        <f>_xlfn.XLOOKUP($B199, CORRUPCIÓN!$B201:$B451, CORRUPCIÓN!$D201:$D451, 0)</f>
        <v>0</v>
      </c>
      <c r="I199" s="41">
        <f>_xlfn.XLOOKUP($B199, DEVOLUCIONES!$B201:$B445, DEVOLUCIONES!$F201:$F445, 0)</f>
        <v>0</v>
      </c>
      <c r="J199" s="41">
        <f>_xlfn.XLOOKUP($B199, VINCULADOS!$B$9:$B$220, VINCULADOS!$D$9:$D$220, 0)</f>
        <v>0</v>
      </c>
      <c r="K199" s="85">
        <f t="shared" ref="K199:K213" si="3">SUM(C199:J199)</f>
        <v>0</v>
      </c>
    </row>
    <row r="200" spans="1:11" ht="39" customHeight="1" x14ac:dyDescent="0.3">
      <c r="A200" s="31" t="str" cm="1">
        <f t="array" ref="A200">IFERROR(INDEX(DEMANDA!$A$13:$A$220, ROW()-5), "")</f>
        <v/>
      </c>
      <c r="B200" s="31" t="str" cm="1">
        <f t="array" ref="B200">IFERROR(INDEX(DEMANDA!$B$13:$B$220, ROW()-5), "")</f>
        <v/>
      </c>
      <c r="C200" s="41">
        <f>_xlfn.XLOOKUP($B200,DEMANDA!$B203:$B452,DEMANDA!$D203:$D452,0)</f>
        <v>0</v>
      </c>
      <c r="D200" s="41">
        <f>_xlfn.XLOOKUP($B200, QUEJAS!$B203:$B452, QUEJAS!$F203:$F452, 0)</f>
        <v>0</v>
      </c>
      <c r="E200" s="41">
        <f>_xlfn.XLOOKUP(B200, 'COSTO ADM PÚBLICA'!$B$10:$B$220, 'COSTO ADM PÚBLICA'!$G$10:$G$220, "")</f>
        <v>0</v>
      </c>
      <c r="F200" s="41">
        <f>_xlfn.XLOOKUP($B200,'TIEMPO RESPUESTA'!$B202:$B452,'TIEMPO RESPUESTA'!$D202:$D452,0)</f>
        <v>0</v>
      </c>
      <c r="G200" s="41">
        <f xml:space="preserve"> _xlfn.XLOOKUP($B200, CANAL!$B202:$B419, CANAL!$D202:$D419, 0)</f>
        <v>0</v>
      </c>
      <c r="H200" s="41">
        <f>_xlfn.XLOOKUP($B200, CORRUPCIÓN!$B202:$B452, CORRUPCIÓN!$D202:$D452, 0)</f>
        <v>0</v>
      </c>
      <c r="I200" s="41">
        <f>_xlfn.XLOOKUP($B200, DEVOLUCIONES!$B202:$B446, DEVOLUCIONES!$F202:$F446, 0)</f>
        <v>0</v>
      </c>
      <c r="J200" s="41">
        <f>_xlfn.XLOOKUP($B200, VINCULADOS!$B$9:$B$220, VINCULADOS!$D$9:$D$220, 0)</f>
        <v>0</v>
      </c>
      <c r="K200" s="85">
        <f t="shared" si="3"/>
        <v>0</v>
      </c>
    </row>
    <row r="201" spans="1:11" ht="39" customHeight="1" x14ac:dyDescent="0.3">
      <c r="A201" s="31" t="str" cm="1">
        <f t="array" ref="A201">IFERROR(INDEX(DEMANDA!$A$13:$A$220, ROW()-5), "")</f>
        <v/>
      </c>
      <c r="B201" s="31" t="str" cm="1">
        <f t="array" ref="B201">IFERROR(INDEX(DEMANDA!$B$13:$B$220, ROW()-5), "")</f>
        <v/>
      </c>
      <c r="C201" s="41">
        <f>_xlfn.XLOOKUP($B201,DEMANDA!$B204:$B453,DEMANDA!$D204:$D453,0)</f>
        <v>0</v>
      </c>
      <c r="D201" s="41">
        <f>_xlfn.XLOOKUP($B201, QUEJAS!$B204:$B453, QUEJAS!$F204:$F453, 0)</f>
        <v>0</v>
      </c>
      <c r="E201" s="41">
        <f>_xlfn.XLOOKUP(B201, 'COSTO ADM PÚBLICA'!$B$10:$B$220, 'COSTO ADM PÚBLICA'!$G$10:$G$220, "")</f>
        <v>0</v>
      </c>
      <c r="F201" s="41">
        <f>_xlfn.XLOOKUP($B201,'TIEMPO RESPUESTA'!$B203:$B453,'TIEMPO RESPUESTA'!$D203:$D453,0)</f>
        <v>0</v>
      </c>
      <c r="G201" s="41">
        <f xml:space="preserve"> _xlfn.XLOOKUP($B201, CANAL!$B203:$B420, CANAL!$D203:$D420, 0)</f>
        <v>0</v>
      </c>
      <c r="H201" s="41">
        <f>_xlfn.XLOOKUP($B201, CORRUPCIÓN!$B203:$B453, CORRUPCIÓN!$D203:$D453, 0)</f>
        <v>0</v>
      </c>
      <c r="I201" s="41">
        <f>_xlfn.XLOOKUP($B201, DEVOLUCIONES!$B203:$B447, DEVOLUCIONES!$F203:$F447, 0)</f>
        <v>0</v>
      </c>
      <c r="J201" s="41">
        <f>_xlfn.XLOOKUP($B201, VINCULADOS!$B$9:$B$220, VINCULADOS!$D$9:$D$220, 0)</f>
        <v>0</v>
      </c>
      <c r="K201" s="85">
        <f t="shared" si="3"/>
        <v>0</v>
      </c>
    </row>
    <row r="202" spans="1:11" ht="39" customHeight="1" x14ac:dyDescent="0.3">
      <c r="A202" s="31" t="str" cm="1">
        <f t="array" ref="A202">IFERROR(INDEX(DEMANDA!$A$13:$A$220, ROW()-5), "")</f>
        <v/>
      </c>
      <c r="B202" s="31" t="str" cm="1">
        <f t="array" ref="B202">IFERROR(INDEX(DEMANDA!$B$13:$B$220, ROW()-5), "")</f>
        <v/>
      </c>
      <c r="C202" s="41">
        <f>_xlfn.XLOOKUP($B202,DEMANDA!$B205:$B454,DEMANDA!$D205:$D454,0)</f>
        <v>0</v>
      </c>
      <c r="D202" s="41">
        <f>_xlfn.XLOOKUP($B202, QUEJAS!$B205:$B454, QUEJAS!$F205:$F454, 0)</f>
        <v>0</v>
      </c>
      <c r="E202" s="41">
        <f>_xlfn.XLOOKUP(B202, 'COSTO ADM PÚBLICA'!$B$10:$B$220, 'COSTO ADM PÚBLICA'!$G$10:$G$220, "")</f>
        <v>0</v>
      </c>
      <c r="F202" s="41">
        <f>_xlfn.XLOOKUP($B202,'TIEMPO RESPUESTA'!$B204:$B454,'TIEMPO RESPUESTA'!$D204:$D454,0)</f>
        <v>0</v>
      </c>
      <c r="G202" s="41">
        <f xml:space="preserve"> _xlfn.XLOOKUP($B202, CANAL!$B204:$B421, CANAL!$D204:$D421, 0)</f>
        <v>0</v>
      </c>
      <c r="H202" s="41">
        <f>_xlfn.XLOOKUP($B202, CORRUPCIÓN!$B204:$B454, CORRUPCIÓN!$D204:$D454, 0)</f>
        <v>0</v>
      </c>
      <c r="I202" s="41">
        <f>_xlfn.XLOOKUP($B202, DEVOLUCIONES!$B204:$B448, DEVOLUCIONES!$F204:$F448, 0)</f>
        <v>0</v>
      </c>
      <c r="J202" s="41">
        <f>_xlfn.XLOOKUP($B202, VINCULADOS!$B$9:$B$220, VINCULADOS!$D$9:$D$220, 0)</f>
        <v>0</v>
      </c>
      <c r="K202" s="85">
        <f t="shared" si="3"/>
        <v>0</v>
      </c>
    </row>
    <row r="203" spans="1:11" ht="39" customHeight="1" x14ac:dyDescent="0.3">
      <c r="A203" s="31" t="str" cm="1">
        <f t="array" ref="A203">IFERROR(INDEX(DEMANDA!$A$13:$A$220, ROW()-5), "")</f>
        <v/>
      </c>
      <c r="B203" s="31" t="str" cm="1">
        <f t="array" ref="B203">IFERROR(INDEX(DEMANDA!$B$13:$B$220, ROW()-5), "")</f>
        <v/>
      </c>
      <c r="C203" s="41">
        <f>_xlfn.XLOOKUP($B203,DEMANDA!$B206:$B455,DEMANDA!$D206:$D455,0)</f>
        <v>0</v>
      </c>
      <c r="D203" s="41">
        <f>_xlfn.XLOOKUP($B203, QUEJAS!$B206:$B455, QUEJAS!$F206:$F455, 0)</f>
        <v>0</v>
      </c>
      <c r="E203" s="41">
        <f>_xlfn.XLOOKUP(B203, 'COSTO ADM PÚBLICA'!$B$10:$B$220, 'COSTO ADM PÚBLICA'!$G$10:$G$220, "")</f>
        <v>0</v>
      </c>
      <c r="F203" s="41">
        <f>_xlfn.XLOOKUP($B203,'TIEMPO RESPUESTA'!$B205:$B455,'TIEMPO RESPUESTA'!$D205:$D455,0)</f>
        <v>0</v>
      </c>
      <c r="G203" s="41">
        <f xml:space="preserve"> _xlfn.XLOOKUP($B203, CANAL!$B205:$B422, CANAL!$D205:$D422, 0)</f>
        <v>0</v>
      </c>
      <c r="H203" s="41">
        <f>_xlfn.XLOOKUP($B203, CORRUPCIÓN!$B205:$B455, CORRUPCIÓN!$D205:$D455, 0)</f>
        <v>0</v>
      </c>
      <c r="I203" s="41">
        <f>_xlfn.XLOOKUP($B203, DEVOLUCIONES!$B205:$B449, DEVOLUCIONES!$F205:$F449, 0)</f>
        <v>0</v>
      </c>
      <c r="J203" s="41">
        <f>_xlfn.XLOOKUP($B203, VINCULADOS!$B$9:$B$220, VINCULADOS!$D$9:$D$220, 0)</f>
        <v>0</v>
      </c>
      <c r="K203" s="85">
        <f t="shared" si="3"/>
        <v>0</v>
      </c>
    </row>
    <row r="204" spans="1:11" ht="39" customHeight="1" x14ac:dyDescent="0.3">
      <c r="A204" s="31" t="str" cm="1">
        <f t="array" ref="A204">IFERROR(INDEX(DEMANDA!$A$13:$A$220, ROW()-5), "")</f>
        <v/>
      </c>
      <c r="B204" s="31" t="str" cm="1">
        <f t="array" ref="B204">IFERROR(INDEX(DEMANDA!$B$13:$B$220, ROW()-5), "")</f>
        <v/>
      </c>
      <c r="C204" s="41">
        <f>_xlfn.XLOOKUP($B204,DEMANDA!$B207:$B456,DEMANDA!$D207:$D456,0)</f>
        <v>0</v>
      </c>
      <c r="D204" s="41">
        <f>_xlfn.XLOOKUP($B204, QUEJAS!$B207:$B456, QUEJAS!$F207:$F456, 0)</f>
        <v>0</v>
      </c>
      <c r="E204" s="41">
        <f>_xlfn.XLOOKUP(B204, 'COSTO ADM PÚBLICA'!$B$10:$B$220, 'COSTO ADM PÚBLICA'!$G$10:$G$220, "")</f>
        <v>0</v>
      </c>
      <c r="F204" s="41">
        <f>_xlfn.XLOOKUP($B204,'TIEMPO RESPUESTA'!$B206:$B456,'TIEMPO RESPUESTA'!$D206:$D456,0)</f>
        <v>0</v>
      </c>
      <c r="G204" s="41">
        <f xml:space="preserve"> _xlfn.XLOOKUP($B204, CANAL!$B206:$B423, CANAL!$D206:$D423, 0)</f>
        <v>0</v>
      </c>
      <c r="H204" s="41">
        <f>_xlfn.XLOOKUP($B204, CORRUPCIÓN!$B206:$B456, CORRUPCIÓN!$D206:$D456, 0)</f>
        <v>0</v>
      </c>
      <c r="I204" s="41">
        <f>_xlfn.XLOOKUP($B204, DEVOLUCIONES!$B206:$B450, DEVOLUCIONES!$F206:$F450, 0)</f>
        <v>0</v>
      </c>
      <c r="J204" s="41">
        <f>_xlfn.XLOOKUP($B204, VINCULADOS!$B$9:$B$220, VINCULADOS!$D$9:$D$220, 0)</f>
        <v>0</v>
      </c>
      <c r="K204" s="85">
        <f t="shared" si="3"/>
        <v>0</v>
      </c>
    </row>
    <row r="205" spans="1:11" ht="39" customHeight="1" x14ac:dyDescent="0.3">
      <c r="A205" s="31" t="str" cm="1">
        <f t="array" ref="A205">IFERROR(INDEX(DEMANDA!$A$13:$A$220, ROW()-5), "")</f>
        <v/>
      </c>
      <c r="B205" s="31" t="str" cm="1">
        <f t="array" ref="B205">IFERROR(INDEX(DEMANDA!$B$13:$B$220, ROW()-5), "")</f>
        <v/>
      </c>
      <c r="C205" s="41">
        <f>_xlfn.XLOOKUP($B205,DEMANDA!$B208:$B457,DEMANDA!$D208:$D457,0)</f>
        <v>0</v>
      </c>
      <c r="D205" s="41">
        <f>_xlfn.XLOOKUP($B205, QUEJAS!$B208:$B457, QUEJAS!$F208:$F457, 0)</f>
        <v>0</v>
      </c>
      <c r="E205" s="41">
        <f>_xlfn.XLOOKUP(B205, 'COSTO ADM PÚBLICA'!$B$10:$B$220, 'COSTO ADM PÚBLICA'!$G$10:$G$220, "")</f>
        <v>0</v>
      </c>
      <c r="F205" s="41">
        <f>_xlfn.XLOOKUP($B205,'TIEMPO RESPUESTA'!$B207:$B457,'TIEMPO RESPUESTA'!$D207:$D457,0)</f>
        <v>0</v>
      </c>
      <c r="G205" s="41">
        <f xml:space="preserve"> _xlfn.XLOOKUP($B205, CANAL!$B207:$B424, CANAL!$D207:$D424, 0)</f>
        <v>0</v>
      </c>
      <c r="H205" s="41">
        <f>_xlfn.XLOOKUP($B205, CORRUPCIÓN!$B207:$B457, CORRUPCIÓN!$D207:$D457, 0)</f>
        <v>0</v>
      </c>
      <c r="I205" s="41">
        <f>_xlfn.XLOOKUP($B205, DEVOLUCIONES!$B207:$B451, DEVOLUCIONES!$F207:$F451, 0)</f>
        <v>0</v>
      </c>
      <c r="J205" s="41">
        <f>_xlfn.XLOOKUP($B205, VINCULADOS!$B$9:$B$220, VINCULADOS!$D$9:$D$220, 0)</f>
        <v>0</v>
      </c>
      <c r="K205" s="85">
        <f t="shared" si="3"/>
        <v>0</v>
      </c>
    </row>
    <row r="206" spans="1:11" ht="39" customHeight="1" x14ac:dyDescent="0.3">
      <c r="A206" s="31" t="str" cm="1">
        <f t="array" ref="A206">IFERROR(INDEX(DEMANDA!$A$13:$A$220, ROW()-5), "")</f>
        <v/>
      </c>
      <c r="B206" s="31" t="str" cm="1">
        <f t="array" ref="B206">IFERROR(INDEX(DEMANDA!$B$13:$B$220, ROW()-5), "")</f>
        <v/>
      </c>
      <c r="C206" s="41">
        <f>_xlfn.XLOOKUP($B206,DEMANDA!$B209:$B458,DEMANDA!$D209:$D458,0)</f>
        <v>0</v>
      </c>
      <c r="D206" s="41">
        <f>_xlfn.XLOOKUP($B206, QUEJAS!$B209:$B458, QUEJAS!$F209:$F458, 0)</f>
        <v>0</v>
      </c>
      <c r="E206" s="41">
        <f>_xlfn.XLOOKUP(B206, 'COSTO ADM PÚBLICA'!$B$10:$B$220, 'COSTO ADM PÚBLICA'!$G$10:$G$220, "")</f>
        <v>0</v>
      </c>
      <c r="F206" s="41">
        <f>_xlfn.XLOOKUP($B206,'TIEMPO RESPUESTA'!$B208:$B458,'TIEMPO RESPUESTA'!$D208:$D458,0)</f>
        <v>0</v>
      </c>
      <c r="G206" s="41">
        <f xml:space="preserve"> _xlfn.XLOOKUP($B206, CANAL!$B208:$B425, CANAL!$D208:$D425, 0)</f>
        <v>0</v>
      </c>
      <c r="H206" s="41">
        <f>_xlfn.XLOOKUP($B206, CORRUPCIÓN!$B208:$B458, CORRUPCIÓN!$D208:$D458, 0)</f>
        <v>0</v>
      </c>
      <c r="I206" s="41">
        <f>_xlfn.XLOOKUP($B206, DEVOLUCIONES!$B208:$B452, DEVOLUCIONES!$F208:$F452, 0)</f>
        <v>0</v>
      </c>
      <c r="J206" s="41">
        <f>_xlfn.XLOOKUP($B206, VINCULADOS!$B$9:$B$220, VINCULADOS!$D$9:$D$220, 0)</f>
        <v>0</v>
      </c>
      <c r="K206" s="85">
        <f t="shared" si="3"/>
        <v>0</v>
      </c>
    </row>
    <row r="207" spans="1:11" ht="39" customHeight="1" x14ac:dyDescent="0.3">
      <c r="A207" s="31" t="str" cm="1">
        <f t="array" ref="A207">IFERROR(INDEX(DEMANDA!$A$13:$A$220, ROW()-5), "")</f>
        <v/>
      </c>
      <c r="B207" s="31" t="str" cm="1">
        <f t="array" ref="B207">IFERROR(INDEX(DEMANDA!$B$13:$B$220, ROW()-5), "")</f>
        <v/>
      </c>
      <c r="C207" s="41">
        <f>_xlfn.XLOOKUP($B207,DEMANDA!$B210:$B459,DEMANDA!$D210:$D459,0)</f>
        <v>0</v>
      </c>
      <c r="D207" s="41">
        <f>_xlfn.XLOOKUP($B207, QUEJAS!$B210:$B459, QUEJAS!$F210:$F459, 0)</f>
        <v>0</v>
      </c>
      <c r="E207" s="41">
        <f>_xlfn.XLOOKUP(B207, 'COSTO ADM PÚBLICA'!$B$10:$B$220, 'COSTO ADM PÚBLICA'!$G$10:$G$220, "")</f>
        <v>0</v>
      </c>
      <c r="F207" s="41">
        <f>_xlfn.XLOOKUP($B207,'TIEMPO RESPUESTA'!$B209:$B459,'TIEMPO RESPUESTA'!$D209:$D459,0)</f>
        <v>0</v>
      </c>
      <c r="G207" s="41">
        <f xml:space="preserve"> _xlfn.XLOOKUP($B207, CANAL!$B209:$B426, CANAL!$D209:$D426, 0)</f>
        <v>0</v>
      </c>
      <c r="H207" s="41">
        <f>_xlfn.XLOOKUP($B207, CORRUPCIÓN!$B209:$B459, CORRUPCIÓN!$D209:$D459, 0)</f>
        <v>0</v>
      </c>
      <c r="I207" s="41">
        <f>_xlfn.XLOOKUP($B207, DEVOLUCIONES!$B209:$B453, DEVOLUCIONES!$F209:$F453, 0)</f>
        <v>0</v>
      </c>
      <c r="J207" s="41">
        <f>_xlfn.XLOOKUP($B207, VINCULADOS!$B$9:$B$220, VINCULADOS!$D$9:$D$220, 0)</f>
        <v>0</v>
      </c>
      <c r="K207" s="85">
        <f t="shared" si="3"/>
        <v>0</v>
      </c>
    </row>
    <row r="208" spans="1:11" ht="39" customHeight="1" x14ac:dyDescent="0.3">
      <c r="A208" s="31" t="str" cm="1">
        <f t="array" ref="A208">IFERROR(INDEX(DEMANDA!$A$13:$A$220, ROW()-5), "")</f>
        <v/>
      </c>
      <c r="B208" s="31" t="str" cm="1">
        <f t="array" ref="B208">IFERROR(INDEX(DEMANDA!$B$13:$B$220, ROW()-5), "")</f>
        <v/>
      </c>
      <c r="C208" s="41">
        <f>_xlfn.XLOOKUP($B208,DEMANDA!$B211:$B460,DEMANDA!$D211:$D460,0)</f>
        <v>0</v>
      </c>
      <c r="D208" s="41">
        <f>_xlfn.XLOOKUP($B208, QUEJAS!$B211:$B460, QUEJAS!$F211:$F460, 0)</f>
        <v>0</v>
      </c>
      <c r="E208" s="41">
        <f>_xlfn.XLOOKUP(B208, 'COSTO ADM PÚBLICA'!$B$10:$B$220, 'COSTO ADM PÚBLICA'!$G$10:$G$220, "")</f>
        <v>0</v>
      </c>
      <c r="F208" s="41">
        <f>_xlfn.XLOOKUP($B208,'TIEMPO RESPUESTA'!$B210:$B460,'TIEMPO RESPUESTA'!$D210:$D460,0)</f>
        <v>0</v>
      </c>
      <c r="G208" s="41">
        <f xml:space="preserve"> _xlfn.XLOOKUP($B208, CANAL!$B210:$B427, CANAL!$D210:$D427, 0)</f>
        <v>0</v>
      </c>
      <c r="H208" s="41">
        <f>_xlfn.XLOOKUP($B208, CORRUPCIÓN!$B210:$B460, CORRUPCIÓN!$D210:$D460, 0)</f>
        <v>0</v>
      </c>
      <c r="I208" s="41">
        <f>_xlfn.XLOOKUP($B208, DEVOLUCIONES!$B210:$B454, DEVOLUCIONES!$F210:$F454, 0)</f>
        <v>0</v>
      </c>
      <c r="J208" s="41">
        <f>_xlfn.XLOOKUP($B208, VINCULADOS!$B$9:$B$220, VINCULADOS!$D$9:$D$220, 0)</f>
        <v>0</v>
      </c>
      <c r="K208" s="85">
        <f t="shared" si="3"/>
        <v>0</v>
      </c>
    </row>
    <row r="209" spans="1:11" ht="39" customHeight="1" x14ac:dyDescent="0.3">
      <c r="A209" s="31" t="str" cm="1">
        <f t="array" ref="A209">IFERROR(INDEX(DEMANDA!$A$13:$A$220, ROW()-5), "")</f>
        <v/>
      </c>
      <c r="B209" s="31" t="str" cm="1">
        <f t="array" ref="B209">IFERROR(INDEX(DEMANDA!$B$13:$B$220, ROW()-5), "")</f>
        <v/>
      </c>
      <c r="C209" s="41">
        <f>_xlfn.XLOOKUP($B209,DEMANDA!$B212:$B461,DEMANDA!$D212:$D461,0)</f>
        <v>0</v>
      </c>
      <c r="D209" s="41">
        <f>_xlfn.XLOOKUP($B209, QUEJAS!$B212:$B461, QUEJAS!$F212:$F461, 0)</f>
        <v>0</v>
      </c>
      <c r="E209" s="41">
        <f>_xlfn.XLOOKUP(B209, 'COSTO ADM PÚBLICA'!$B$10:$B$220, 'COSTO ADM PÚBLICA'!$G$10:$G$220, "")</f>
        <v>0</v>
      </c>
      <c r="F209" s="41">
        <f>_xlfn.XLOOKUP($B209,'TIEMPO RESPUESTA'!$B211:$B461,'TIEMPO RESPUESTA'!$D211:$D461,0)</f>
        <v>0</v>
      </c>
      <c r="G209" s="41">
        <f xml:space="preserve"> _xlfn.XLOOKUP($B209, CANAL!$B211:$B428, CANAL!$D211:$D428, 0)</f>
        <v>0</v>
      </c>
      <c r="H209" s="41">
        <f>_xlfn.XLOOKUP($B209, CORRUPCIÓN!$B211:$B461, CORRUPCIÓN!$D211:$D461, 0)</f>
        <v>0</v>
      </c>
      <c r="I209" s="41">
        <f>_xlfn.XLOOKUP($B209, DEVOLUCIONES!$B211:$B455, DEVOLUCIONES!$F211:$F455, 0)</f>
        <v>0</v>
      </c>
      <c r="J209" s="41">
        <f>_xlfn.XLOOKUP($B209, VINCULADOS!$B$9:$B$220, VINCULADOS!$D$9:$D$220, 0)</f>
        <v>0</v>
      </c>
      <c r="K209" s="85">
        <f t="shared" si="3"/>
        <v>0</v>
      </c>
    </row>
    <row r="210" spans="1:11" ht="39" customHeight="1" x14ac:dyDescent="0.3">
      <c r="A210" s="31" t="str" cm="1">
        <f t="array" ref="A210">IFERROR(INDEX(DEMANDA!$A$13:$A$220, ROW()-5), "")</f>
        <v/>
      </c>
      <c r="B210" s="31" t="str" cm="1">
        <f t="array" ref="B210">IFERROR(INDEX(DEMANDA!$B$13:$B$220, ROW()-5), "")</f>
        <v/>
      </c>
      <c r="C210" s="41">
        <f>_xlfn.XLOOKUP($B210,DEMANDA!$B213:$B462,DEMANDA!$D213:$D462,0)</f>
        <v>0</v>
      </c>
      <c r="D210" s="41">
        <f>_xlfn.XLOOKUP($B210, QUEJAS!$B213:$B462, QUEJAS!$F213:$F462, 0)</f>
        <v>0</v>
      </c>
      <c r="E210" s="41">
        <f>_xlfn.XLOOKUP(B210, 'COSTO ADM PÚBLICA'!$B$10:$B$220, 'COSTO ADM PÚBLICA'!$G$10:$G$220, "")</f>
        <v>0</v>
      </c>
      <c r="F210" s="41">
        <f>_xlfn.XLOOKUP($B210,'TIEMPO RESPUESTA'!$B212:$B462,'TIEMPO RESPUESTA'!$D212:$D462,0)</f>
        <v>0</v>
      </c>
      <c r="G210" s="41">
        <f xml:space="preserve"> _xlfn.XLOOKUP($B210, CANAL!$B212:$B429, CANAL!$D212:$D429, 0)</f>
        <v>0</v>
      </c>
      <c r="H210" s="41">
        <f>_xlfn.XLOOKUP($B210, CORRUPCIÓN!$B212:$B462, CORRUPCIÓN!$D212:$D462, 0)</f>
        <v>0</v>
      </c>
      <c r="I210" s="41">
        <f>_xlfn.XLOOKUP($B210, DEVOLUCIONES!$B212:$B456, DEVOLUCIONES!$F212:$F456, 0)</f>
        <v>0</v>
      </c>
      <c r="J210" s="41">
        <f>_xlfn.XLOOKUP($B210, VINCULADOS!$B$9:$B$220, VINCULADOS!$D$9:$D$220, 0)</f>
        <v>0</v>
      </c>
      <c r="K210" s="85">
        <f t="shared" si="3"/>
        <v>0</v>
      </c>
    </row>
    <row r="211" spans="1:11" ht="39" customHeight="1" x14ac:dyDescent="0.3">
      <c r="A211" s="31" t="str" cm="1">
        <f t="array" ref="A211">IFERROR(INDEX(DEMANDA!$A$13:$A$220, ROW()-5), "")</f>
        <v/>
      </c>
      <c r="B211" s="31" t="str" cm="1">
        <f t="array" ref="B211">IFERROR(INDEX(DEMANDA!$B$13:$B$220, ROW()-5), "")</f>
        <v/>
      </c>
      <c r="C211" s="41">
        <f>_xlfn.XLOOKUP($B211,DEMANDA!$B214:$B463,DEMANDA!$D214:$D463,0)</f>
        <v>0</v>
      </c>
      <c r="D211" s="41">
        <f>_xlfn.XLOOKUP($B211, QUEJAS!$B214:$B463, QUEJAS!$F214:$F463, 0)</f>
        <v>0</v>
      </c>
      <c r="E211" s="41">
        <f>_xlfn.XLOOKUP(B211, 'COSTO ADM PÚBLICA'!$B$10:$B$220, 'COSTO ADM PÚBLICA'!$G$10:$G$220, "")</f>
        <v>0</v>
      </c>
      <c r="F211" s="41">
        <f>_xlfn.XLOOKUP($B211,'TIEMPO RESPUESTA'!$B213:$B463,'TIEMPO RESPUESTA'!$D213:$D463,0)</f>
        <v>0</v>
      </c>
      <c r="G211" s="41">
        <f xml:space="preserve"> _xlfn.XLOOKUP($B211, CANAL!$B213:$B430, CANAL!$D213:$D430, 0)</f>
        <v>0</v>
      </c>
      <c r="H211" s="41">
        <f>_xlfn.XLOOKUP($B211, CORRUPCIÓN!$B213:$B463, CORRUPCIÓN!$D213:$D463, 0)</f>
        <v>0</v>
      </c>
      <c r="I211" s="41">
        <f>_xlfn.XLOOKUP($B211, DEVOLUCIONES!$B213:$B457, DEVOLUCIONES!$F213:$F457, 0)</f>
        <v>0</v>
      </c>
      <c r="J211" s="41">
        <f>_xlfn.XLOOKUP($B211, VINCULADOS!$B$9:$B$220, VINCULADOS!$D$9:$D$220, 0)</f>
        <v>0</v>
      </c>
      <c r="K211" s="85">
        <f t="shared" si="3"/>
        <v>0</v>
      </c>
    </row>
    <row r="212" spans="1:11" ht="39" customHeight="1" x14ac:dyDescent="0.3">
      <c r="A212" s="31" t="str" cm="1">
        <f t="array" ref="A212">IFERROR(INDEX(DEMANDA!$A$13:$A$220, ROW()-5), "")</f>
        <v/>
      </c>
      <c r="B212" s="31" t="str" cm="1">
        <f t="array" ref="B212">IFERROR(INDEX(DEMANDA!$B$13:$B$220, ROW()-5), "")</f>
        <v/>
      </c>
      <c r="C212" s="41">
        <f>_xlfn.XLOOKUP($B212,DEMANDA!$B215:$B464,DEMANDA!$D215:$D464,0)</f>
        <v>0</v>
      </c>
      <c r="D212" s="41">
        <f>_xlfn.XLOOKUP($B212, QUEJAS!$B215:$B464, QUEJAS!$F215:$F464, 0)</f>
        <v>0</v>
      </c>
      <c r="E212" s="41">
        <f>_xlfn.XLOOKUP(B212, 'COSTO ADM PÚBLICA'!$B$10:$B$220, 'COSTO ADM PÚBLICA'!$G$10:$G$220, "")</f>
        <v>0</v>
      </c>
      <c r="F212" s="41">
        <f>_xlfn.XLOOKUP($B212,'TIEMPO RESPUESTA'!$B214:$B464,'TIEMPO RESPUESTA'!$D214:$D464,0)</f>
        <v>0</v>
      </c>
      <c r="G212" s="41">
        <f xml:space="preserve"> _xlfn.XLOOKUP($B212, CANAL!$B214:$B431, CANAL!$D214:$D431, 0)</f>
        <v>0</v>
      </c>
      <c r="H212" s="41">
        <f>_xlfn.XLOOKUP($B212, CORRUPCIÓN!$B214:$B464, CORRUPCIÓN!$D214:$D464, 0)</f>
        <v>0</v>
      </c>
      <c r="I212" s="41">
        <f>_xlfn.XLOOKUP($B212, DEVOLUCIONES!$B214:$B458, DEVOLUCIONES!$F214:$F458, 0)</f>
        <v>0</v>
      </c>
      <c r="J212" s="41">
        <f>_xlfn.XLOOKUP($B212, VINCULADOS!$B$9:$B$220, VINCULADOS!$D$9:$D$220, 0)</f>
        <v>0</v>
      </c>
      <c r="K212" s="85">
        <f t="shared" si="3"/>
        <v>0</v>
      </c>
    </row>
    <row r="213" spans="1:11" ht="39" customHeight="1" x14ac:dyDescent="0.3">
      <c r="A213" s="31" t="str" cm="1">
        <f t="array" ref="A213">IFERROR(INDEX(DEMANDA!$A$13:$A$220, ROW()-5), "")</f>
        <v/>
      </c>
      <c r="B213" s="31" t="str" cm="1">
        <f t="array" ref="B213">IFERROR(INDEX(DEMANDA!$B$13:$B$220, ROW()-5), "")</f>
        <v/>
      </c>
      <c r="C213" s="41">
        <f>_xlfn.XLOOKUP($B213,DEMANDA!$B216:$B465,DEMANDA!$D216:$D465,0)</f>
        <v>0</v>
      </c>
      <c r="D213" s="41">
        <f>_xlfn.XLOOKUP($B213, QUEJAS!$B216:$B465, QUEJAS!$F216:$F465, 0)</f>
        <v>0</v>
      </c>
      <c r="E213" s="41">
        <f>_xlfn.XLOOKUP(B213, 'COSTO ADM PÚBLICA'!$B$10:$B$220, 'COSTO ADM PÚBLICA'!$G$10:$G$220, "")</f>
        <v>0</v>
      </c>
      <c r="F213" s="41">
        <f>_xlfn.XLOOKUP($B213,'TIEMPO RESPUESTA'!$B215:$B465,'TIEMPO RESPUESTA'!$D215:$D465,0)</f>
        <v>0</v>
      </c>
      <c r="G213" s="41">
        <f xml:space="preserve"> _xlfn.XLOOKUP($B213, CANAL!$B215:$B432, CANAL!$D215:$D432, 0)</f>
        <v>0</v>
      </c>
      <c r="H213" s="41">
        <f>_xlfn.XLOOKUP($B213, CORRUPCIÓN!$B215:$B465, CORRUPCIÓN!$D215:$D465, 0)</f>
        <v>0</v>
      </c>
      <c r="I213" s="41">
        <f>_xlfn.XLOOKUP($B213, DEVOLUCIONES!$B215:$B459, DEVOLUCIONES!$F215:$F459, 0)</f>
        <v>0</v>
      </c>
      <c r="J213" s="41">
        <f>_xlfn.XLOOKUP($B213, VINCULADOS!$B$9:$B$220, VINCULADOS!$D$9:$D$220, 0)</f>
        <v>0</v>
      </c>
      <c r="K213" s="85">
        <f t="shared" si="3"/>
        <v>0</v>
      </c>
    </row>
  </sheetData>
  <mergeCells count="13">
    <mergeCell ref="A1:K1"/>
    <mergeCell ref="A3:K3"/>
    <mergeCell ref="K4:K5"/>
    <mergeCell ref="H4:H5"/>
    <mergeCell ref="I4:I5"/>
    <mergeCell ref="J4:J5"/>
    <mergeCell ref="A4:A5"/>
    <mergeCell ref="B4:B5"/>
    <mergeCell ref="C4:C5"/>
    <mergeCell ref="D4:D5"/>
    <mergeCell ref="E4:E5"/>
    <mergeCell ref="F4:F5"/>
    <mergeCell ref="G4:G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Actualizado xmlns="bd86c844-fe96-4268-aefd-cf33dfba0166" xsi:nil="true"/>
    <Puntuaci_x00f3_n xmlns="bd86c844-fe96-4268-aefd-cf33dfba016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C6CDC74118E3E499455F75CF79A1C2D" ma:contentTypeVersion="6" ma:contentTypeDescription="Crear nuevo documento." ma:contentTypeScope="" ma:versionID="c9a45499934f04c8d57271c87326ae3e">
  <xsd:schema xmlns:xsd="http://www.w3.org/2001/XMLSchema" xmlns:xs="http://www.w3.org/2001/XMLSchema" xmlns:p="http://schemas.microsoft.com/office/2006/metadata/properties" xmlns:ns2="bd86c844-fe96-4268-aefd-cf33dfba0166" targetNamespace="http://schemas.microsoft.com/office/2006/metadata/properties" ma:root="true" ma:fieldsID="347d7a2b22e2859779506e6ef062b79d" ns2:_="">
    <xsd:import namespace="bd86c844-fe96-4268-aefd-cf33dfba016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Actualizado" minOccurs="0"/>
                <xsd:element ref="ns2:Puntua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86c844-fe96-4268-aefd-cf33dfba01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Actualizado" ma:index="11" nillable="true" ma:displayName="Actualizado" ma:format="Dropdown" ma:internalName="Actualizado">
      <xsd:simpleType>
        <xsd:restriction base="dms:Choice">
          <xsd:enumeration value="Si"/>
          <xsd:enumeration value="No"/>
        </xsd:restriction>
      </xsd:simpleType>
    </xsd:element>
    <xsd:element name="Puntuaci_x00f3_n" ma:index="12" nillable="true" ma:displayName="Puntuación" ma:format="Dropdown" ma:internalName="Puntuaci_x00f3_n">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 
</file>

<file path=customXml/itemProps1.xml><?xml version="1.0" encoding="utf-8"?>
<ds:datastoreItem xmlns:ds="http://schemas.openxmlformats.org/officeDocument/2006/customXml" ds:itemID="{91C78063-50B3-42EC-A60A-A69F64ADB37D}">
  <ds:schemaRefs>
    <ds:schemaRef ds:uri="http://schemas.microsoft.com/office/2006/documentManagement/types"/>
    <ds:schemaRef ds:uri="http://www.w3.org/XML/1998/namespace"/>
    <ds:schemaRef ds:uri="http://purl.org/dc/terms/"/>
    <ds:schemaRef ds:uri="http://schemas.microsoft.com/office/2006/metadata/properties"/>
    <ds:schemaRef ds:uri="http://schemas.microsoft.com/office/infopath/2007/PartnerControls"/>
    <ds:schemaRef ds:uri="http://purl.org/dc/elements/1.1/"/>
    <ds:schemaRef ds:uri="http://schemas.openxmlformats.org/package/2006/metadata/core-properties"/>
    <ds:schemaRef ds:uri="bd86c844-fe96-4268-aefd-cf33dfba0166"/>
    <ds:schemaRef ds:uri="http://purl.org/dc/dcmitype/"/>
  </ds:schemaRefs>
</ds:datastoreItem>
</file>

<file path=customXml/itemProps2.xml><?xml version="1.0" encoding="utf-8"?>
<ds:datastoreItem xmlns:ds="http://schemas.openxmlformats.org/officeDocument/2006/customXml" ds:itemID="{20778F8B-9174-4EBE-A4F0-E41D2F465A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86c844-fe96-4268-aefd-cf33dfba01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EDB07C5-2981-4C57-87C8-FA5A0FF6E8C7}">
  <ds:schemaRefs>
    <ds:schemaRef ds:uri="http://schemas.microsoft.com/sharepoint/v3/contenttype/forms"/>
  </ds:schemaRefs>
</ds:datastoreItem>
</file>

<file path=customXml/itemProps4.xml><?xml version="1.0" encoding="utf-8"?>
<ds:datastoreItem xmlns:ds="http://schemas.openxmlformats.org/officeDocument/2006/customXml" ds:itemID="{C54811EC-39BA-40AC-B688-2B784FB88E8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DEMANDA</vt:lpstr>
      <vt:lpstr>QUEJAS</vt:lpstr>
      <vt:lpstr>COSTO ADM PÚBLICA</vt:lpstr>
      <vt:lpstr>AUXILIAR COSTO ADMINISTRACIÓN</vt:lpstr>
      <vt:lpstr>TIEMPO RESPUESTA</vt:lpstr>
      <vt:lpstr>CANAL</vt:lpstr>
      <vt:lpstr>CORRUPCIÓN</vt:lpstr>
      <vt:lpstr>DEVOLUCIONES</vt:lpstr>
      <vt:lpstr>VINCULADOS</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Francisco Yépez</dc:creator>
  <cp:keywords/>
  <dc:description/>
  <cp:lastModifiedBy>SOFIA VERA</cp:lastModifiedBy>
  <cp:revision/>
  <dcterms:created xsi:type="dcterms:W3CDTF">2022-12-28T14:34:27Z</dcterms:created>
  <dcterms:modified xsi:type="dcterms:W3CDTF">2026-01-14T17:59:15Z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0x010100FC6CDC74118E3E499455F75CF79A1C2D</vt:lpwstr>
  </property>
</Properties>
</file>