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 ESCRITORIO\RESULTADOS SIMPLIFICACION 2025\"/>
    </mc:Choice>
  </mc:AlternateContent>
  <bookViews>
    <workbookView xWindow="20370" yWindow="-120" windowWidth="24240" windowHeight="13140"/>
  </bookViews>
  <sheets>
    <sheet name="Matriz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5" l="1"/>
  <c r="J45" i="5"/>
  <c r="J46" i="5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F11" i="5"/>
  <c r="J54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34" i="5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L34" i="5" l="1"/>
  <c r="J52" i="5" s="1"/>
  <c r="K11" i="5" l="1"/>
  <c r="K34" i="5" s="1"/>
  <c r="J51" i="5" s="1"/>
  <c r="H11" i="5"/>
  <c r="J11" i="5"/>
  <c r="J34" i="5" s="1"/>
  <c r="J50" i="5" s="1"/>
  <c r="D34" i="5"/>
  <c r="J44" i="5" s="1"/>
  <c r="H34" i="5" l="1"/>
  <c r="J49" i="5" s="1"/>
  <c r="J48" i="5"/>
  <c r="E58" i="5"/>
  <c r="E60" i="5" l="1"/>
</calcChain>
</file>

<file path=xl/comments1.xml><?xml version="1.0" encoding="utf-8"?>
<comments xmlns="http://schemas.openxmlformats.org/spreadsheetml/2006/main">
  <authors>
    <author>Sofy</author>
    <author>Juan Francisco Yépez</author>
    <author>Segundo Navarrete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El identificadordel trámite debe ser igual a la información registrada en la plataforma www.gob.ec</t>
        </r>
      </text>
    </comment>
    <comment ref="A4" authorId="0" shapeId="0">
      <text>
        <r>
          <rPr>
            <sz val="8"/>
            <color indexed="81"/>
            <rFont val="Tahoma"/>
            <family val="2"/>
          </rPr>
          <t>El nombre del trámite debe ser igual a la información registrada en la plataforma www.gob.ec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Verificar en listado de requisitos preexistentes publicado en GOB.EC. Cuando se marca "SI", se llena automáticamente la columna de recolección de información preexistente y ninguna más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Sofy:</t>
        </r>
        <r>
          <rPr>
            <sz val="9"/>
            <color indexed="81"/>
            <rFont val="Tahoma"/>
            <family val="2"/>
          </rPr>
          <t xml:space="preserve">
Notaría
IESS
Peritaje
Tercera persona
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so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el tiempo que le lleva al administrado obtenerlo en otra institución pública,
privada o de algún profesional. Algo</t>
        </r>
      </text>
    </comment>
    <comment ref="J41" authorId="2" shapeId="0">
      <text>
        <r>
          <rPr>
            <sz val="9"/>
            <color indexed="81"/>
            <rFont val="Tahoma"/>
            <family val="2"/>
          </rPr>
          <t xml:space="preserve">Costo del Trámites (CT): Se refiere a la tasa o tarifa que el administrado debe pagar a la institución por concepto del trámite.
Si el costo del trámite (CT) ya se ha incluido en alguno de los requisitos, en esta celda debe colocar 0.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 xml:space="preserve">Tiempo de Permanencia(TP): </t>
        </r>
        <r>
          <rPr>
            <sz val="8"/>
            <color indexed="81"/>
            <rFont val="Tahoma"/>
            <family val="2"/>
          </rPr>
          <t xml:space="preserve">Es el tiempo que le toma al administrado permanecer presencialmente en la institución para realizar el trámite, las veces que sean necesarias.
</t>
        </r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 Si el trámite se realiza en línea el costo de permanencia será 0.
</t>
        </r>
      </text>
    </comment>
    <comment ref="J42" authorId="1" shapeId="0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si el trámite se completa totalmente en línea, ingresar "0". Caso contrario colocar el tiempo en base a todas las veces que el administrado visita a la entidad</t>
        </r>
      </text>
    </comment>
    <comment ref="C43" authorId="0" shapeId="0">
      <text>
        <r>
          <rPr>
            <sz val="9"/>
            <color indexed="81"/>
            <rFont val="Tahoma"/>
            <family val="2"/>
          </rPr>
          <t xml:space="preserve">Por cada trámite, número de visitas que el administrado hace a la institución.
</t>
        </r>
      </text>
    </comment>
    <comment ref="C53" authorId="0" shapeId="0">
      <text>
        <r>
          <rPr>
            <sz val="9"/>
            <color indexed="81"/>
            <rFont val="Tahoma"/>
            <family val="2"/>
          </rPr>
          <t>Para cada trámite las insituciones deberán estimar el tiempo requerido por los administrados para llenar solicitudes, formularios u otros que sean requeridos.</t>
        </r>
      </text>
    </comment>
    <comment ref="C55" authorId="0" shapeId="0">
      <text>
        <r>
          <rPr>
            <sz val="9"/>
            <color indexed="81"/>
            <rFont val="Tahoma"/>
            <family val="2"/>
          </rPr>
          <t xml:space="preserve">Considerará el tiempo que la institución le toma dar respuesta a un tramite, desde que reciben  la solicitud  del administrado hasta la finalización del mismo, es decir, hasta la entrega  del producto final
</t>
        </r>
      </text>
    </comment>
    <comment ref="C56" authorId="0" shapeId="0">
      <text>
        <r>
          <rPr>
            <sz val="9"/>
            <color indexed="81"/>
            <rFont val="Tahoma"/>
            <family val="2"/>
          </rPr>
          <t>Se refiere al tiempo adicional que le toma al administrado realizar actividades con la finalidad de obtener información para completar un requisito, y que no se haya considerado en los otros campos de esta matriz.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CA = CRT + CP + CTr 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 xml:space="preserve">CO= mΣi=1 CCoi x (1,5 x SBU)/160 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<sst xmlns="http://schemas.openxmlformats.org/spreadsheetml/2006/main" count="47" uniqueCount="45">
  <si>
    <t>EMISOR DE REQUISITO</t>
  </si>
  <si>
    <t>TIEMPO (HORAS)</t>
  </si>
  <si>
    <t>Reuniones con personal de servicios externos</t>
  </si>
  <si>
    <t>Administrado</t>
  </si>
  <si>
    <t>SI</t>
  </si>
  <si>
    <t>Público</t>
  </si>
  <si>
    <t>NO</t>
  </si>
  <si>
    <t>Privado</t>
  </si>
  <si>
    <t>POR REQUISITO</t>
  </si>
  <si>
    <t>Indique si el requisito es preexistente</t>
  </si>
  <si>
    <t>Costo del requisito (CR) (DÓLARES)</t>
  </si>
  <si>
    <t>COSTO DE OPORTUNIDAD</t>
  </si>
  <si>
    <t>COSTO ADMINISTRATIVO</t>
  </si>
  <si>
    <t>Identificación y comprensión de los requisitos</t>
  </si>
  <si>
    <t>Realización de reuniones con el personal interno para la gestión del trámite en el caso de personas jurídicas</t>
  </si>
  <si>
    <t>TOTALES</t>
  </si>
  <si>
    <t>POR TRÁMITE</t>
  </si>
  <si>
    <t>Totalmente en linea</t>
  </si>
  <si>
    <t>Costo del trámite (CT) (DÓLARES)</t>
  </si>
  <si>
    <t>No se completa totalmente en linea</t>
  </si>
  <si>
    <t>Número de visitas a la institución (NV)</t>
  </si>
  <si>
    <t>*Llenado de formularios, elaboración de solicitudes y reportes (HORAS)</t>
  </si>
  <si>
    <t xml:space="preserve">*Tiempo de respuesta (HORAS) (Tiempo de Servicio). </t>
  </si>
  <si>
    <t>*Otras actividades relacionadas con el trámite (HORAS)</t>
  </si>
  <si>
    <t>COSTO OPORTUNIDAD (CO)</t>
  </si>
  <si>
    <t xml:space="preserve">COSTO ADMINISTRATIVO </t>
  </si>
  <si>
    <t>DIAGNÓSTICO ECONÓMICO DEL TRÁMITE
(Carga administrativa (CgA))</t>
  </si>
  <si>
    <t>IDENTIFICADOR DEL TRÁMITE:</t>
  </si>
  <si>
    <t>NOMBRE DEL TRÁMITE:</t>
  </si>
  <si>
    <r>
      <t xml:space="preserve">DESCRIBA SU ESCENARIO ESTÁNDAR:
</t>
    </r>
    <r>
      <rPr>
        <sz val="8"/>
        <color theme="1" tint="0.249977111117893"/>
        <rFont val="Calibri"/>
        <family val="2"/>
        <scheme val="minor"/>
      </rPr>
      <t>Revise el artículo 5.- Escenario estándar 👉🏼 https://bit.ly/3jADaS7</t>
    </r>
  </si>
  <si>
    <t>Tiempo de permanencia en horas (TP)</t>
  </si>
  <si>
    <t>COSTO OPORTUNIDAD</t>
  </si>
  <si>
    <t>Recolección de información preexistente</t>
  </si>
  <si>
    <r>
      <t>Costos de cumplimiento de requisitos para el administrado (CRT) -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</si>
  <si>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 xml:space="preserve">Costo de Traslado (CTr) - 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</si>
  <si>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 xml:space="preserve">Costo de procedimiento realizado por el administrado (CP) - 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</si>
  <si>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>Identificación y comprensión de los requisitos -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</si>
  <si>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 xml:space="preserve">Reuniones con personal de servicios externos -  </t>
    </r>
    <r>
      <rPr>
        <b/>
        <sz val="11"/>
        <color rgb="FFFF0000"/>
        <rFont val="Calibri"/>
        <family val="2"/>
        <scheme val="minor"/>
      </rPr>
      <t>(Cálculo automático - no modificar)</t>
    </r>
  </si>
  <si>
    <r>
      <t xml:space="preserve">Recolección de información preexistente - 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</si>
  <si>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 xml:space="preserve">Elaboración y generación de nueva información -  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</si>
  <si>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t>REQUISITOS</t>
  </si>
  <si>
    <t>Elaboración y generación de nueva información en horas</t>
  </si>
  <si>
    <r>
      <t xml:space="preserve">Tiempo de traslados hacia y desde la institución </t>
    </r>
    <r>
      <rPr>
        <b/>
        <sz val="11"/>
        <color rgb="FFFF0000"/>
        <rFont val="Calibri"/>
        <family val="2"/>
        <scheme val="minor"/>
      </rPr>
      <t xml:space="preserve"> (Cálculo automático - no modificar)</t>
    </r>
  </si>
  <si>
    <r>
      <t xml:space="preserve">Realización de reuniones con el personal interno del administrado (en el caso de personas jurídicas) para la gestión del trámite </t>
    </r>
    <r>
      <rPr>
        <b/>
        <sz val="11"/>
        <color rgb="FFFF0000"/>
        <rFont val="Calibri"/>
        <family val="2"/>
        <scheme val="minor"/>
      </rPr>
      <t>(Cálculo automático - no modificar)</t>
    </r>
  </si>
  <si>
    <t>DIAGNÓSTICO ECONÓMICO DE TRÁMITES ADMINISTRATIVOS (PLAN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</si>
</sst>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u/>
      <sz val="10"/>
      <color theme="1" tint="0.249977111117893"/>
      <name val="Calibri"/>
      <family val="2"/>
      <scheme val="minor"/>
    </font>
    <font>
      <sz val="8"/>
      <color indexed="81"/>
      <name val="Tahoma"/>
      <family val="2"/>
    </font>
    <font>
      <sz val="8"/>
      <color theme="1" tint="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Protection="1">
      <protection locked="0"/>
    </xf>
    <xf numFmtId="0" fontId="0" fillId="2" borderId="2" xfId="0" applyFill="1" applyBorder="1" applyProtection="1">
      <protection hidden="1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/>
    <xf numFmtId="164" fontId="2" fillId="2" borderId="32" xfId="0" applyNumberFormat="1" applyFont="1" applyFill="1" applyBorder="1" applyProtection="1">
      <protection hidden="1"/>
    </xf>
    <xf numFmtId="165" fontId="0" fillId="2" borderId="0" xfId="2" applyNumberFormat="1" applyFont="1" applyFill="1" applyProtection="1">
      <protection locked="0"/>
    </xf>
    <xf numFmtId="165" fontId="0" fillId="2" borderId="0" xfId="2" applyNumberFormat="1" applyFont="1" applyFill="1" applyBorder="1" applyAlignment="1" applyProtection="1">
      <alignment horizontal="left" vertical="center"/>
      <protection locked="0"/>
    </xf>
    <xf numFmtId="165" fontId="0" fillId="2" borderId="0" xfId="2" applyNumberFormat="1" applyFont="1" applyFill="1"/>
    <xf numFmtId="165" fontId="0" fillId="2" borderId="0" xfId="2" applyNumberFormat="1" applyFont="1" applyFill="1" applyBorder="1"/>
    <xf numFmtId="165" fontId="0" fillId="2" borderId="21" xfId="2" applyNumberFormat="1" applyFont="1" applyFill="1" applyBorder="1" applyProtection="1"/>
    <xf numFmtId="165" fontId="0" fillId="2" borderId="13" xfId="2" applyNumberFormat="1" applyFont="1" applyFill="1" applyBorder="1" applyProtection="1"/>
    <xf numFmtId="165" fontId="0" fillId="2" borderId="13" xfId="2" applyNumberFormat="1" applyFont="1" applyFill="1" applyBorder="1" applyProtection="1">
      <protection locked="0"/>
    </xf>
    <xf numFmtId="165" fontId="2" fillId="2" borderId="13" xfId="2" applyNumberFormat="1" applyFont="1" applyFill="1" applyBorder="1" applyAlignment="1" applyProtection="1">
      <alignment vertical="center" wrapText="1"/>
      <protection hidden="1"/>
    </xf>
    <xf numFmtId="165" fontId="2" fillId="2" borderId="17" xfId="2" applyNumberFormat="1" applyFont="1" applyFill="1" applyBorder="1" applyAlignment="1" applyProtection="1">
      <alignment vertical="center" wrapText="1"/>
      <protection hidden="1"/>
    </xf>
    <xf numFmtId="0" fontId="0" fillId="2" borderId="38" xfId="0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/>
    <xf numFmtId="0" fontId="0" fillId="2" borderId="15" xfId="0" applyFill="1" applyBorder="1"/>
    <xf numFmtId="0" fontId="0" fillId="2" borderId="40" xfId="0" applyFill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43" fontId="2" fillId="4" borderId="8" xfId="2" applyFont="1" applyFill="1" applyBorder="1"/>
    <xf numFmtId="165" fontId="0" fillId="2" borderId="21" xfId="2" applyNumberFormat="1" applyFont="1" applyFill="1" applyBorder="1" applyAlignment="1" applyProtection="1">
      <alignment horizontal="center" vertical="center"/>
      <protection locked="0"/>
    </xf>
    <xf numFmtId="165" fontId="0" fillId="2" borderId="13" xfId="2" applyNumberFormat="1" applyFont="1" applyFill="1" applyBorder="1" applyAlignment="1" applyProtection="1">
      <alignment horizontal="center" vertical="center"/>
      <protection locked="0"/>
    </xf>
    <xf numFmtId="165" fontId="0" fillId="0" borderId="13" xfId="2" applyNumberFormat="1" applyFont="1" applyFill="1" applyBorder="1" applyAlignment="1" applyProtection="1">
      <alignment horizontal="center" vertical="center"/>
    </xf>
    <xf numFmtId="165" fontId="0" fillId="0" borderId="17" xfId="2" applyNumberFormat="1" applyFont="1" applyFill="1" applyBorder="1" applyAlignment="1" applyProtection="1">
      <alignment horizontal="center" vertical="center"/>
      <protection hidden="1"/>
    </xf>
    <xf numFmtId="164" fontId="2" fillId="0" borderId="32" xfId="0" applyNumberFormat="1" applyFont="1" applyBorder="1" applyProtection="1">
      <protection hidden="1"/>
    </xf>
    <xf numFmtId="43" fontId="0" fillId="2" borderId="0" xfId="2" applyFont="1" applyFill="1" applyProtection="1">
      <protection locked="0"/>
    </xf>
    <xf numFmtId="43" fontId="0" fillId="2" borderId="0" xfId="2" applyFont="1" applyFill="1" applyBorder="1" applyAlignment="1" applyProtection="1">
      <alignment horizontal="left" vertical="center"/>
      <protection locked="0"/>
    </xf>
    <xf numFmtId="43" fontId="0" fillId="2" borderId="0" xfId="2" applyFont="1" applyFill="1"/>
    <xf numFmtId="43" fontId="0" fillId="2" borderId="0" xfId="2" applyFont="1" applyFill="1" applyBorder="1"/>
    <xf numFmtId="43" fontId="0" fillId="4" borderId="19" xfId="2" applyFont="1" applyFill="1" applyBorder="1"/>
    <xf numFmtId="43" fontId="0" fillId="4" borderId="12" xfId="2" applyFont="1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43" fontId="0" fillId="3" borderId="44" xfId="2" applyFont="1" applyFill="1" applyBorder="1"/>
    <xf numFmtId="43" fontId="2" fillId="4" borderId="45" xfId="2" applyFont="1" applyFill="1" applyBorder="1"/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43" fontId="2" fillId="2" borderId="9" xfId="2" applyFont="1" applyFill="1" applyBorder="1" applyAlignment="1" applyProtection="1">
      <alignment horizontal="center" vertical="center" wrapText="1"/>
      <protection hidden="1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47" xfId="0" applyFill="1" applyBorder="1" applyAlignment="1" applyProtection="1">
      <alignment horizontal="left" vertical="center" wrapText="1"/>
      <protection locked="0"/>
    </xf>
    <xf numFmtId="43" fontId="0" fillId="2" borderId="22" xfId="2" applyFont="1" applyFill="1" applyBorder="1"/>
    <xf numFmtId="43" fontId="0" fillId="2" borderId="15" xfId="2" applyFont="1" applyFill="1" applyBorder="1"/>
    <xf numFmtId="43" fontId="0" fillId="2" borderId="48" xfId="2" applyFont="1" applyFill="1" applyBorder="1"/>
    <xf numFmtId="165" fontId="0" fillId="4" borderId="39" xfId="2" applyNumberFormat="1" applyFont="1" applyFill="1" applyBorder="1"/>
    <xf numFmtId="165" fontId="0" fillId="4" borderId="16" xfId="2" applyNumberFormat="1" applyFont="1" applyFill="1" applyBorder="1"/>
    <xf numFmtId="165" fontId="0" fillId="4" borderId="46" xfId="2" applyNumberFormat="1" applyFont="1" applyFill="1" applyBorder="1"/>
    <xf numFmtId="43" fontId="2" fillId="2" borderId="0" xfId="2" applyFont="1" applyFill="1" applyBorder="1" applyAlignment="1" applyProtection="1">
      <alignment horizontal="center"/>
      <protection locked="0"/>
    </xf>
    <xf numFmtId="43" fontId="0" fillId="4" borderId="39" xfId="2" applyFont="1" applyFill="1" applyBorder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3" fontId="0" fillId="2" borderId="7" xfId="2" applyFont="1" applyFill="1" applyBorder="1"/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28" xfId="0" applyFont="1" applyFill="1" applyBorder="1" applyAlignment="1" applyProtection="1">
      <alignment horizontal="center" vertical="center"/>
      <protection hidden="1"/>
    </xf>
    <xf numFmtId="0" fontId="2" fillId="5" borderId="29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left"/>
      <protection hidden="1"/>
    </xf>
    <xf numFmtId="0" fontId="2" fillId="3" borderId="33" xfId="0" applyFont="1" applyFill="1" applyBorder="1" applyAlignment="1" applyProtection="1">
      <alignment horizontal="left"/>
      <protection hidden="1"/>
    </xf>
    <xf numFmtId="0" fontId="2" fillId="3" borderId="35" xfId="0" applyFont="1" applyFill="1" applyBorder="1" applyAlignment="1" applyProtection="1">
      <alignment horizontal="left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2" fillId="5" borderId="31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27" xfId="0" applyFont="1" applyFill="1" applyBorder="1" applyAlignment="1" applyProtection="1">
      <alignment horizontal="left" vertical="center"/>
      <protection hidden="1"/>
    </xf>
    <xf numFmtId="0" fontId="2" fillId="3" borderId="30" xfId="0" applyFont="1" applyFill="1" applyBorder="1" applyAlignment="1" applyProtection="1">
      <alignment horizontal="left" vertical="center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tabSelected="1" topLeftCell="A47" zoomScale="85" zoomScaleNormal="85" workbookViewId="0">
      <selection activeCell="G58" sqref="G58"/>
    </sheetView>
  </sheetViews>
  <sheetFormatPr baseColWidth="10" defaultRowHeight="15" x14ac:dyDescent="0.25"/>
  <cols>
    <col min="1" max="1" width="15.28515625" style="6" customWidth="1"/>
    <col min="2" max="2" width="46.140625" style="6" customWidth="1"/>
    <col min="3" max="5" width="20.42578125" style="6" customWidth="1"/>
    <col min="6" max="6" width="8.42578125" style="32" customWidth="1"/>
    <col min="7" max="7" width="20.42578125" style="6" customWidth="1"/>
    <col min="8" max="8" width="8.42578125" style="32" customWidth="1"/>
    <col min="9" max="9" width="20.42578125" style="6" customWidth="1"/>
    <col min="10" max="10" width="8.42578125" style="10" customWidth="1"/>
    <col min="11" max="11" width="20.42578125" style="32" customWidth="1"/>
    <col min="12" max="12" width="20.42578125" style="6" customWidth="1"/>
    <col min="13" max="13" width="64.7109375" style="6" customWidth="1"/>
    <col min="14" max="14" width="11.42578125" style="6"/>
    <col min="15" max="15" width="35.140625" style="6" bestFit="1" customWidth="1"/>
    <col min="16" max="16" width="15.85546875" style="6" bestFit="1" customWidth="1"/>
    <col min="17" max="16384" width="11.42578125" style="6"/>
  </cols>
  <sheetData>
    <row r="1" spans="1:17" ht="23.25" x14ac:dyDescent="0.35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7" ht="15.75" thickBot="1" x14ac:dyDescent="0.3">
      <c r="A2" s="1"/>
      <c r="B2" s="1"/>
      <c r="C2" s="1"/>
      <c r="D2" s="1"/>
      <c r="E2" s="1"/>
      <c r="F2" s="30"/>
      <c r="G2" s="1"/>
      <c r="H2" s="30"/>
      <c r="I2" s="1"/>
      <c r="J2" s="8"/>
      <c r="K2" s="30"/>
      <c r="L2" s="1"/>
      <c r="O2" s="6" t="s">
        <v>17</v>
      </c>
    </row>
    <row r="3" spans="1:17" ht="24.75" customHeight="1" thickBot="1" x14ac:dyDescent="0.3">
      <c r="A3" s="98" t="s">
        <v>27</v>
      </c>
      <c r="B3" s="99"/>
      <c r="C3" s="93"/>
      <c r="D3" s="94"/>
      <c r="E3" s="5"/>
      <c r="F3" s="53"/>
      <c r="H3" s="33"/>
      <c r="I3" s="92"/>
      <c r="J3" s="92"/>
      <c r="K3" s="92"/>
      <c r="O3" s="6" t="s">
        <v>19</v>
      </c>
    </row>
    <row r="4" spans="1:17" ht="25.5" customHeight="1" thickBot="1" x14ac:dyDescent="0.3">
      <c r="A4" s="100" t="s">
        <v>28</v>
      </c>
      <c r="B4" s="101"/>
      <c r="C4" s="93"/>
      <c r="D4" s="104"/>
      <c r="E4" s="104"/>
      <c r="F4" s="104"/>
      <c r="G4" s="104"/>
      <c r="H4" s="104"/>
      <c r="I4" s="104"/>
      <c r="J4" s="104"/>
      <c r="K4" s="94"/>
    </row>
    <row r="5" spans="1:17" ht="43.5" customHeight="1" thickBot="1" x14ac:dyDescent="0.3">
      <c r="A5" s="102" t="s">
        <v>29</v>
      </c>
      <c r="B5" s="103"/>
      <c r="C5" s="95"/>
      <c r="D5" s="96"/>
      <c r="E5" s="96"/>
      <c r="F5" s="96"/>
      <c r="G5" s="96"/>
      <c r="H5" s="96"/>
      <c r="I5" s="96"/>
      <c r="J5" s="96"/>
      <c r="K5" s="97"/>
      <c r="O5" s="2" t="s">
        <v>0</v>
      </c>
      <c r="P5" s="2" t="s">
        <v>1</v>
      </c>
    </row>
    <row r="6" spans="1:17" ht="15.75" thickBot="1" x14ac:dyDescent="0.3">
      <c r="A6" s="1"/>
      <c r="B6" s="1"/>
      <c r="C6" s="1"/>
      <c r="D6" s="3"/>
      <c r="E6" s="3"/>
      <c r="F6" s="31"/>
      <c r="G6" s="4"/>
      <c r="H6" s="31"/>
      <c r="I6" s="4"/>
      <c r="J6" s="9"/>
      <c r="K6" s="31"/>
      <c r="L6" s="4"/>
      <c r="O6" s="2" t="s">
        <v>3</v>
      </c>
      <c r="P6" s="2">
        <v>0.16</v>
      </c>
    </row>
    <row r="7" spans="1:17" ht="19.5" thickBot="1" x14ac:dyDescent="0.35">
      <c r="A7" s="67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9"/>
      <c r="O7" s="2" t="s">
        <v>5</v>
      </c>
      <c r="P7" s="2">
        <v>2</v>
      </c>
    </row>
    <row r="8" spans="1:17" ht="15.75" thickBot="1" x14ac:dyDescent="0.3">
      <c r="O8" s="2" t="s">
        <v>7</v>
      </c>
      <c r="P8" s="2">
        <v>1</v>
      </c>
    </row>
    <row r="9" spans="1:17" ht="15.75" customHeight="1" thickBot="1" x14ac:dyDescent="0.3">
      <c r="A9" s="78" t="s">
        <v>40</v>
      </c>
      <c r="B9" s="79"/>
      <c r="C9" s="61" t="s">
        <v>9</v>
      </c>
      <c r="D9" s="61" t="s">
        <v>10</v>
      </c>
      <c r="E9" s="95" t="s">
        <v>11</v>
      </c>
      <c r="F9" s="96"/>
      <c r="G9" s="96"/>
      <c r="H9" s="96"/>
      <c r="I9" s="96"/>
      <c r="J9" s="96"/>
      <c r="K9" s="96"/>
      <c r="L9" s="97"/>
    </row>
    <row r="10" spans="1:17" ht="65.25" customHeight="1" thickBot="1" x14ac:dyDescent="0.3">
      <c r="A10" s="80"/>
      <c r="B10" s="81"/>
      <c r="C10" s="70"/>
      <c r="D10" s="71"/>
      <c r="E10" s="61" t="s">
        <v>13</v>
      </c>
      <c r="F10" s="66"/>
      <c r="G10" s="79" t="s">
        <v>14</v>
      </c>
      <c r="H10" s="78"/>
      <c r="I10" s="61" t="s">
        <v>2</v>
      </c>
      <c r="J10" s="61"/>
      <c r="K10" s="43" t="s">
        <v>32</v>
      </c>
      <c r="L10" s="55" t="s">
        <v>41</v>
      </c>
    </row>
    <row r="11" spans="1:17" ht="15.75" thickBot="1" x14ac:dyDescent="0.3">
      <c r="A11" s="57"/>
      <c r="B11" s="58"/>
      <c r="C11" s="19"/>
      <c r="D11" s="36"/>
      <c r="E11" s="41"/>
      <c r="F11" s="54">
        <f t="shared" ref="F11:F33" si="0">IF(E11="Administrado",0.16,IF(E11="Público",2,IF(E11="Privado",1,0)))</f>
        <v>0</v>
      </c>
      <c r="G11" s="17"/>
      <c r="H11" s="34" t="str">
        <f>IF(G11="Público",2,IF(G11="Privado",1," "))</f>
        <v xml:space="preserve"> </v>
      </c>
      <c r="I11" s="44"/>
      <c r="J11" s="50" t="str">
        <f>IF(I11="Público",2,IF(I11="Privado",1," "))</f>
        <v xml:space="preserve"> </v>
      </c>
      <c r="K11" s="47">
        <f>IF(C11="SI",0.0833333,0)</f>
        <v>0</v>
      </c>
      <c r="L11" s="19"/>
    </row>
    <row r="12" spans="1:17" ht="15.75" thickBot="1" x14ac:dyDescent="0.3">
      <c r="A12" s="57"/>
      <c r="B12" s="58"/>
      <c r="C12" s="20"/>
      <c r="D12" s="37"/>
      <c r="E12" s="41"/>
      <c r="F12" s="54">
        <f t="shared" si="0"/>
        <v>0</v>
      </c>
      <c r="G12" s="18"/>
      <c r="H12" s="35" t="str">
        <f>IF(G12="Público",2,IF(G12="Privado",1," "))</f>
        <v xml:space="preserve"> </v>
      </c>
      <c r="I12" s="45"/>
      <c r="J12" s="51" t="str">
        <f t="shared" ref="J12:J33" si="1">IF(I12="Público",2,IF(I12="Privado",1," "))</f>
        <v xml:space="preserve"> </v>
      </c>
      <c r="K12" s="48">
        <f t="shared" ref="K12:K33" si="2">IF(C12="SI",0.0833333,0)</f>
        <v>0</v>
      </c>
      <c r="L12" s="20"/>
      <c r="P12" s="2" t="s">
        <v>5</v>
      </c>
      <c r="Q12" s="2">
        <v>2</v>
      </c>
    </row>
    <row r="13" spans="1:17" ht="15.75" thickBot="1" x14ac:dyDescent="0.3">
      <c r="A13" s="57"/>
      <c r="B13" s="58"/>
      <c r="C13" s="20"/>
      <c r="D13" s="37"/>
      <c r="E13" s="41"/>
      <c r="F13" s="54">
        <f t="shared" si="0"/>
        <v>0</v>
      </c>
      <c r="G13" s="18"/>
      <c r="H13" s="35" t="str">
        <f t="shared" ref="H13:H33" si="3">IF(G13="Público",2,IF(G13="Privado",1," "))</f>
        <v xml:space="preserve"> </v>
      </c>
      <c r="I13" s="45"/>
      <c r="J13" s="51" t="str">
        <f t="shared" si="1"/>
        <v xml:space="preserve"> </v>
      </c>
      <c r="K13" s="48">
        <f t="shared" si="2"/>
        <v>0</v>
      </c>
      <c r="L13" s="20"/>
      <c r="P13" s="2" t="s">
        <v>7</v>
      </c>
      <c r="Q13" s="2">
        <v>1</v>
      </c>
    </row>
    <row r="14" spans="1:17" ht="15.75" thickBot="1" x14ac:dyDescent="0.3">
      <c r="A14" s="57"/>
      <c r="B14" s="58"/>
      <c r="C14" s="20"/>
      <c r="D14" s="37"/>
      <c r="E14" s="41"/>
      <c r="F14" s="54">
        <f t="shared" si="0"/>
        <v>0</v>
      </c>
      <c r="G14" s="18"/>
      <c r="H14" s="35" t="str">
        <f t="shared" si="3"/>
        <v xml:space="preserve"> </v>
      </c>
      <c r="I14" s="45"/>
      <c r="J14" s="51" t="str">
        <f t="shared" si="1"/>
        <v xml:space="preserve"> </v>
      </c>
      <c r="K14" s="48">
        <f t="shared" si="2"/>
        <v>0</v>
      </c>
      <c r="L14" s="20"/>
    </row>
    <row r="15" spans="1:17" ht="15.75" thickBot="1" x14ac:dyDescent="0.3">
      <c r="A15" s="57"/>
      <c r="B15" s="58"/>
      <c r="C15" s="20"/>
      <c r="D15" s="37"/>
      <c r="E15" s="41"/>
      <c r="F15" s="54">
        <f t="shared" si="0"/>
        <v>0</v>
      </c>
      <c r="G15" s="18"/>
      <c r="H15" s="35" t="str">
        <f t="shared" si="3"/>
        <v xml:space="preserve"> </v>
      </c>
      <c r="I15" s="45"/>
      <c r="J15" s="51" t="str">
        <f t="shared" si="1"/>
        <v xml:space="preserve"> </v>
      </c>
      <c r="K15" s="48">
        <f t="shared" si="2"/>
        <v>0</v>
      </c>
      <c r="L15" s="20"/>
    </row>
    <row r="16" spans="1:17" ht="15.75" thickBot="1" x14ac:dyDescent="0.3">
      <c r="A16" s="57"/>
      <c r="B16" s="58"/>
      <c r="C16" s="20"/>
      <c r="D16" s="37"/>
      <c r="E16" s="41"/>
      <c r="F16" s="54">
        <f t="shared" si="0"/>
        <v>0</v>
      </c>
      <c r="G16" s="18"/>
      <c r="H16" s="35" t="str">
        <f t="shared" si="3"/>
        <v xml:space="preserve"> </v>
      </c>
      <c r="I16" s="45"/>
      <c r="J16" s="51" t="str">
        <f t="shared" si="1"/>
        <v xml:space="preserve"> </v>
      </c>
      <c r="K16" s="48">
        <f t="shared" si="2"/>
        <v>0</v>
      </c>
      <c r="L16" s="20"/>
      <c r="P16" s="2" t="s">
        <v>4</v>
      </c>
      <c r="Q16" s="2">
        <v>2</v>
      </c>
    </row>
    <row r="17" spans="1:17" ht="15.75" thickBot="1" x14ac:dyDescent="0.3">
      <c r="A17" s="57"/>
      <c r="B17" s="58"/>
      <c r="C17" s="20"/>
      <c r="D17" s="37"/>
      <c r="E17" s="41"/>
      <c r="F17" s="54">
        <f t="shared" si="0"/>
        <v>0</v>
      </c>
      <c r="G17" s="18"/>
      <c r="H17" s="35" t="str">
        <f t="shared" si="3"/>
        <v xml:space="preserve"> </v>
      </c>
      <c r="I17" s="45"/>
      <c r="J17" s="51" t="str">
        <f t="shared" si="1"/>
        <v xml:space="preserve"> </v>
      </c>
      <c r="K17" s="48">
        <f t="shared" si="2"/>
        <v>0</v>
      </c>
      <c r="L17" s="20"/>
      <c r="P17" s="2" t="s">
        <v>6</v>
      </c>
      <c r="Q17" s="2">
        <v>1</v>
      </c>
    </row>
    <row r="18" spans="1:17" ht="15.75" thickBot="1" x14ac:dyDescent="0.3">
      <c r="A18" s="57"/>
      <c r="B18" s="58"/>
      <c r="C18" s="20"/>
      <c r="D18" s="37"/>
      <c r="E18" s="41"/>
      <c r="F18" s="54">
        <f t="shared" si="0"/>
        <v>0</v>
      </c>
      <c r="G18" s="18"/>
      <c r="H18" s="35" t="str">
        <f t="shared" si="3"/>
        <v xml:space="preserve"> </v>
      </c>
      <c r="I18" s="45"/>
      <c r="J18" s="51" t="str">
        <f t="shared" si="1"/>
        <v xml:space="preserve"> </v>
      </c>
      <c r="K18" s="48">
        <f t="shared" si="2"/>
        <v>0</v>
      </c>
      <c r="L18" s="20"/>
    </row>
    <row r="19" spans="1:17" ht="15.75" thickBot="1" x14ac:dyDescent="0.3">
      <c r="A19" s="57"/>
      <c r="B19" s="58"/>
      <c r="C19" s="20"/>
      <c r="D19" s="37"/>
      <c r="E19" s="41"/>
      <c r="F19" s="54">
        <f t="shared" si="0"/>
        <v>0</v>
      </c>
      <c r="G19" s="18"/>
      <c r="H19" s="35" t="str">
        <f t="shared" si="3"/>
        <v xml:space="preserve"> </v>
      </c>
      <c r="I19" s="45"/>
      <c r="J19" s="51" t="str">
        <f t="shared" si="1"/>
        <v xml:space="preserve"> </v>
      </c>
      <c r="K19" s="48">
        <f t="shared" si="2"/>
        <v>0</v>
      </c>
      <c r="L19" s="20"/>
    </row>
    <row r="20" spans="1:17" ht="15.75" thickBot="1" x14ac:dyDescent="0.3">
      <c r="A20" s="57"/>
      <c r="B20" s="58"/>
      <c r="C20" s="20"/>
      <c r="D20" s="37"/>
      <c r="E20" s="41"/>
      <c r="F20" s="54">
        <f t="shared" si="0"/>
        <v>0</v>
      </c>
      <c r="G20" s="18"/>
      <c r="H20" s="35" t="str">
        <f t="shared" si="3"/>
        <v xml:space="preserve"> </v>
      </c>
      <c r="I20" s="45"/>
      <c r="J20" s="51" t="str">
        <f t="shared" si="1"/>
        <v xml:space="preserve"> </v>
      </c>
      <c r="K20" s="48">
        <f t="shared" si="2"/>
        <v>0</v>
      </c>
      <c r="L20" s="20"/>
    </row>
    <row r="21" spans="1:17" ht="15.75" thickBot="1" x14ac:dyDescent="0.3">
      <c r="A21" s="57"/>
      <c r="B21" s="58"/>
      <c r="C21" s="20"/>
      <c r="D21" s="37"/>
      <c r="E21" s="41"/>
      <c r="F21" s="54">
        <f t="shared" si="0"/>
        <v>0</v>
      </c>
      <c r="G21" s="18"/>
      <c r="H21" s="35" t="str">
        <f t="shared" si="3"/>
        <v xml:space="preserve"> </v>
      </c>
      <c r="I21" s="45"/>
      <c r="J21" s="51" t="str">
        <f t="shared" si="1"/>
        <v xml:space="preserve"> </v>
      </c>
      <c r="K21" s="48">
        <f t="shared" si="2"/>
        <v>0</v>
      </c>
      <c r="L21" s="20"/>
    </row>
    <row r="22" spans="1:17" ht="15.75" thickBot="1" x14ac:dyDescent="0.3">
      <c r="A22" s="57"/>
      <c r="B22" s="58"/>
      <c r="C22" s="20"/>
      <c r="D22" s="37"/>
      <c r="E22" s="41"/>
      <c r="F22" s="54">
        <f t="shared" si="0"/>
        <v>0</v>
      </c>
      <c r="G22" s="18"/>
      <c r="H22" s="35" t="str">
        <f t="shared" si="3"/>
        <v xml:space="preserve"> </v>
      </c>
      <c r="I22" s="45"/>
      <c r="J22" s="51" t="str">
        <f t="shared" si="1"/>
        <v xml:space="preserve"> </v>
      </c>
      <c r="K22" s="48">
        <f t="shared" si="2"/>
        <v>0</v>
      </c>
      <c r="L22" s="20"/>
    </row>
    <row r="23" spans="1:17" ht="15.75" thickBot="1" x14ac:dyDescent="0.3">
      <c r="A23" s="57"/>
      <c r="B23" s="58"/>
      <c r="C23" s="20"/>
      <c r="D23" s="37"/>
      <c r="E23" s="41"/>
      <c r="F23" s="54">
        <f t="shared" si="0"/>
        <v>0</v>
      </c>
      <c r="G23" s="18"/>
      <c r="H23" s="35" t="str">
        <f t="shared" si="3"/>
        <v xml:space="preserve"> </v>
      </c>
      <c r="I23" s="45"/>
      <c r="J23" s="51" t="str">
        <f t="shared" si="1"/>
        <v xml:space="preserve"> </v>
      </c>
      <c r="K23" s="48">
        <f t="shared" si="2"/>
        <v>0</v>
      </c>
      <c r="L23" s="20"/>
    </row>
    <row r="24" spans="1:17" ht="15.75" thickBot="1" x14ac:dyDescent="0.3">
      <c r="A24" s="57"/>
      <c r="B24" s="58"/>
      <c r="C24" s="20"/>
      <c r="D24" s="37"/>
      <c r="E24" s="41"/>
      <c r="F24" s="54">
        <f t="shared" si="0"/>
        <v>0</v>
      </c>
      <c r="G24" s="18"/>
      <c r="H24" s="35" t="str">
        <f t="shared" si="3"/>
        <v xml:space="preserve"> </v>
      </c>
      <c r="I24" s="45"/>
      <c r="J24" s="51" t="str">
        <f t="shared" si="1"/>
        <v xml:space="preserve"> </v>
      </c>
      <c r="K24" s="48">
        <f t="shared" si="2"/>
        <v>0</v>
      </c>
      <c r="L24" s="20"/>
    </row>
    <row r="25" spans="1:17" ht="15.75" thickBot="1" x14ac:dyDescent="0.3">
      <c r="A25" s="57"/>
      <c r="B25" s="58"/>
      <c r="C25" s="20"/>
      <c r="D25" s="37"/>
      <c r="E25" s="41"/>
      <c r="F25" s="54">
        <f t="shared" si="0"/>
        <v>0</v>
      </c>
      <c r="G25" s="18"/>
      <c r="H25" s="35" t="str">
        <f t="shared" si="3"/>
        <v xml:space="preserve"> </v>
      </c>
      <c r="I25" s="45"/>
      <c r="J25" s="51" t="str">
        <f t="shared" si="1"/>
        <v xml:space="preserve"> </v>
      </c>
      <c r="K25" s="48">
        <f t="shared" si="2"/>
        <v>0</v>
      </c>
      <c r="L25" s="20"/>
    </row>
    <row r="26" spans="1:17" ht="15.75" thickBot="1" x14ac:dyDescent="0.3">
      <c r="A26" s="57"/>
      <c r="B26" s="58"/>
      <c r="C26" s="20"/>
      <c r="D26" s="37"/>
      <c r="E26" s="41"/>
      <c r="F26" s="54">
        <f t="shared" si="0"/>
        <v>0</v>
      </c>
      <c r="G26" s="18"/>
      <c r="H26" s="35" t="str">
        <f t="shared" si="3"/>
        <v xml:space="preserve"> </v>
      </c>
      <c r="I26" s="45"/>
      <c r="J26" s="51" t="str">
        <f t="shared" si="1"/>
        <v xml:space="preserve"> </v>
      </c>
      <c r="K26" s="48">
        <f t="shared" si="2"/>
        <v>0</v>
      </c>
      <c r="L26" s="20"/>
    </row>
    <row r="27" spans="1:17" ht="15.75" thickBot="1" x14ac:dyDescent="0.3">
      <c r="A27" s="57"/>
      <c r="B27" s="58"/>
      <c r="C27" s="20"/>
      <c r="D27" s="37"/>
      <c r="E27" s="41"/>
      <c r="F27" s="54">
        <f t="shared" si="0"/>
        <v>0</v>
      </c>
      <c r="G27" s="18"/>
      <c r="H27" s="35" t="str">
        <f t="shared" si="3"/>
        <v xml:space="preserve"> </v>
      </c>
      <c r="I27" s="45"/>
      <c r="J27" s="51" t="str">
        <f t="shared" si="1"/>
        <v xml:space="preserve"> </v>
      </c>
      <c r="K27" s="48">
        <f t="shared" si="2"/>
        <v>0</v>
      </c>
      <c r="L27" s="20"/>
    </row>
    <row r="28" spans="1:17" ht="15.75" thickBot="1" x14ac:dyDescent="0.3">
      <c r="A28" s="57"/>
      <c r="B28" s="58"/>
      <c r="C28" s="20"/>
      <c r="D28" s="37"/>
      <c r="E28" s="41"/>
      <c r="F28" s="54">
        <f t="shared" si="0"/>
        <v>0</v>
      </c>
      <c r="G28" s="18"/>
      <c r="H28" s="35" t="str">
        <f t="shared" si="3"/>
        <v xml:space="preserve"> </v>
      </c>
      <c r="I28" s="45"/>
      <c r="J28" s="51" t="str">
        <f t="shared" si="1"/>
        <v xml:space="preserve"> </v>
      </c>
      <c r="K28" s="48">
        <f t="shared" si="2"/>
        <v>0</v>
      </c>
      <c r="L28" s="20"/>
    </row>
    <row r="29" spans="1:17" ht="15.75" thickBot="1" x14ac:dyDescent="0.3">
      <c r="A29" s="57"/>
      <c r="B29" s="58"/>
      <c r="C29" s="20"/>
      <c r="D29" s="37"/>
      <c r="E29" s="41"/>
      <c r="F29" s="54">
        <f t="shared" si="0"/>
        <v>0</v>
      </c>
      <c r="G29" s="18"/>
      <c r="H29" s="35" t="str">
        <f t="shared" si="3"/>
        <v xml:space="preserve"> </v>
      </c>
      <c r="I29" s="45"/>
      <c r="J29" s="51" t="str">
        <f t="shared" si="1"/>
        <v xml:space="preserve"> </v>
      </c>
      <c r="K29" s="48">
        <f t="shared" si="2"/>
        <v>0</v>
      </c>
      <c r="L29" s="20"/>
    </row>
    <row r="30" spans="1:17" ht="15.75" thickBot="1" x14ac:dyDescent="0.3">
      <c r="A30" s="57"/>
      <c r="B30" s="58"/>
      <c r="C30" s="20"/>
      <c r="D30" s="37"/>
      <c r="E30" s="41"/>
      <c r="F30" s="54">
        <f t="shared" si="0"/>
        <v>0</v>
      </c>
      <c r="G30" s="18"/>
      <c r="H30" s="35" t="str">
        <f t="shared" si="3"/>
        <v xml:space="preserve"> </v>
      </c>
      <c r="I30" s="45"/>
      <c r="J30" s="51" t="str">
        <f t="shared" si="1"/>
        <v xml:space="preserve"> </v>
      </c>
      <c r="K30" s="48">
        <f t="shared" si="2"/>
        <v>0</v>
      </c>
      <c r="L30" s="20"/>
    </row>
    <row r="31" spans="1:17" ht="15.75" thickBot="1" x14ac:dyDescent="0.3">
      <c r="A31" s="57"/>
      <c r="B31" s="58"/>
      <c r="C31" s="20"/>
      <c r="D31" s="37"/>
      <c r="E31" s="41"/>
      <c r="F31" s="54">
        <f t="shared" si="0"/>
        <v>0</v>
      </c>
      <c r="G31" s="18"/>
      <c r="H31" s="35" t="str">
        <f t="shared" si="3"/>
        <v xml:space="preserve"> </v>
      </c>
      <c r="I31" s="45"/>
      <c r="J31" s="51" t="str">
        <f t="shared" si="1"/>
        <v xml:space="preserve"> </v>
      </c>
      <c r="K31" s="48">
        <f t="shared" si="2"/>
        <v>0</v>
      </c>
      <c r="L31" s="20"/>
    </row>
    <row r="32" spans="1:17" ht="15.75" thickBot="1" x14ac:dyDescent="0.3">
      <c r="A32" s="57"/>
      <c r="B32" s="58"/>
      <c r="C32" s="20"/>
      <c r="D32" s="37"/>
      <c r="E32" s="41"/>
      <c r="F32" s="54">
        <f t="shared" si="0"/>
        <v>0</v>
      </c>
      <c r="G32" s="18"/>
      <c r="H32" s="35" t="str">
        <f t="shared" si="3"/>
        <v xml:space="preserve"> </v>
      </c>
      <c r="I32" s="45"/>
      <c r="J32" s="51" t="str">
        <f t="shared" si="1"/>
        <v xml:space="preserve"> </v>
      </c>
      <c r="K32" s="48">
        <f t="shared" si="2"/>
        <v>0</v>
      </c>
      <c r="L32" s="20"/>
    </row>
    <row r="33" spans="1:12" ht="15.75" thickBot="1" x14ac:dyDescent="0.3">
      <c r="A33" s="57"/>
      <c r="B33" s="58"/>
      <c r="C33" s="21"/>
      <c r="D33" s="38"/>
      <c r="E33" s="42"/>
      <c r="F33" s="54">
        <f t="shared" si="0"/>
        <v>0</v>
      </c>
      <c r="G33" s="22"/>
      <c r="H33" s="35" t="str">
        <f t="shared" si="3"/>
        <v xml:space="preserve"> </v>
      </c>
      <c r="I33" s="46"/>
      <c r="J33" s="52" t="str">
        <f t="shared" si="1"/>
        <v xml:space="preserve"> </v>
      </c>
      <c r="K33" s="49">
        <f t="shared" si="2"/>
        <v>0</v>
      </c>
      <c r="L33" s="21"/>
    </row>
    <row r="34" spans="1:12" ht="15.75" thickBot="1" x14ac:dyDescent="0.3">
      <c r="A34" s="88" t="s">
        <v>15</v>
      </c>
      <c r="B34" s="89"/>
      <c r="C34" s="23"/>
      <c r="D34" s="24">
        <f>SUM(D11:D33)</f>
        <v>0</v>
      </c>
      <c r="E34" s="39"/>
      <c r="F34" s="40">
        <f>SUM(F11:F33)</f>
        <v>0</v>
      </c>
      <c r="G34" s="56"/>
      <c r="H34" s="24">
        <f>SUM(H11:H33)</f>
        <v>0</v>
      </c>
      <c r="I34" s="39"/>
      <c r="J34" s="40">
        <f>SUM(J11:J33)</f>
        <v>0</v>
      </c>
      <c r="K34" s="40">
        <f>SUM(K11:K33)</f>
        <v>0</v>
      </c>
      <c r="L34" s="24">
        <f>SUM(L11:L33)</f>
        <v>0</v>
      </c>
    </row>
    <row r="35" spans="1:12" x14ac:dyDescent="0.25">
      <c r="F35" s="33"/>
      <c r="H35" s="33"/>
      <c r="J35" s="11"/>
      <c r="K35" s="33"/>
    </row>
    <row r="36" spans="1:12" x14ac:dyDescent="0.25">
      <c r="F36" s="33"/>
      <c r="H36" s="33"/>
      <c r="J36" s="11"/>
      <c r="K36" s="33"/>
    </row>
    <row r="37" spans="1:12" ht="15.75" thickBot="1" x14ac:dyDescent="0.3">
      <c r="F37" s="33"/>
      <c r="H37" s="33"/>
      <c r="J37" s="11"/>
      <c r="K37" s="33"/>
    </row>
    <row r="38" spans="1:12" ht="19.5" thickBot="1" x14ac:dyDescent="0.35">
      <c r="A38" s="67" t="s">
        <v>16</v>
      </c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2" x14ac:dyDescent="0.25">
      <c r="F39" s="33"/>
      <c r="H39" s="33"/>
      <c r="J39" s="11"/>
      <c r="K39" s="33"/>
    </row>
    <row r="40" spans="1:12" ht="15.75" thickBot="1" x14ac:dyDescent="0.3">
      <c r="F40" s="33"/>
      <c r="H40" s="33"/>
      <c r="J40" s="11"/>
      <c r="K40" s="33"/>
    </row>
    <row r="41" spans="1:12" ht="15" customHeight="1" x14ac:dyDescent="0.25">
      <c r="A41" s="72" t="s">
        <v>12</v>
      </c>
      <c r="B41" s="85"/>
      <c r="C41" s="64" t="s">
        <v>18</v>
      </c>
      <c r="D41" s="65"/>
      <c r="E41" s="65"/>
      <c r="F41" s="65"/>
      <c r="G41" s="65"/>
      <c r="H41" s="65"/>
      <c r="I41" s="65"/>
      <c r="J41" s="25"/>
    </row>
    <row r="42" spans="1:12" ht="15" customHeight="1" x14ac:dyDescent="0.25">
      <c r="A42" s="74"/>
      <c r="B42" s="86"/>
      <c r="C42" s="59" t="s">
        <v>30</v>
      </c>
      <c r="D42" s="60"/>
      <c r="E42" s="60"/>
      <c r="F42" s="60"/>
      <c r="G42" s="60"/>
      <c r="H42" s="60"/>
      <c r="I42" s="60"/>
      <c r="J42" s="26"/>
    </row>
    <row r="43" spans="1:12" ht="15.75" customHeight="1" x14ac:dyDescent="0.25">
      <c r="A43" s="74"/>
      <c r="B43" s="86"/>
      <c r="C43" s="59" t="s">
        <v>20</v>
      </c>
      <c r="D43" s="60"/>
      <c r="E43" s="60"/>
      <c r="F43" s="60"/>
      <c r="G43" s="60"/>
      <c r="H43" s="60"/>
      <c r="I43" s="60"/>
      <c r="J43" s="26"/>
    </row>
    <row r="44" spans="1:12" ht="15" customHeight="1" x14ac:dyDescent="0.25">
      <c r="A44" s="74"/>
      <c r="B44" s="86"/>
      <c r="C44" s="59" t="s">
        <v>33</v>
      </c>
      <c r="D44" s="60"/>
      <c r="E44" s="60"/>
      <c r="F44" s="60"/>
      <c r="G44" s="60"/>
      <c r="H44" s="60"/>
      <c r="I44" s="60"/>
      <c r="J44" s="27">
        <f>D34+J41</f>
        <v>0</v>
      </c>
    </row>
    <row r="45" spans="1:12" ht="15" customHeight="1" x14ac:dyDescent="0.25">
      <c r="A45" s="74"/>
      <c r="B45" s="86"/>
      <c r="C45" s="59" t="s">
        <v>35</v>
      </c>
      <c r="D45" s="60"/>
      <c r="E45" s="60"/>
      <c r="F45" s="60"/>
      <c r="G45" s="60"/>
      <c r="H45" s="60"/>
      <c r="I45" s="60"/>
      <c r="J45" s="27">
        <f>((J42*(1.5*470))/160)</f>
        <v>0</v>
      </c>
    </row>
    <row r="46" spans="1:12" ht="15.75" customHeight="1" thickBot="1" x14ac:dyDescent="0.3">
      <c r="A46" s="76"/>
      <c r="B46" s="87"/>
      <c r="C46" s="62" t="s">
        <v>34</v>
      </c>
      <c r="D46" s="63"/>
      <c r="E46" s="63"/>
      <c r="F46" s="63"/>
      <c r="G46" s="63"/>
      <c r="H46" s="63"/>
      <c r="I46" s="63"/>
      <c r="J46" s="28">
        <f>J43*1</f>
        <v>0</v>
      </c>
    </row>
    <row r="47" spans="1:12" ht="15.75" thickBot="1" x14ac:dyDescent="0.3">
      <c r="A47" s="1"/>
      <c r="B47" s="1"/>
      <c r="C47" s="1"/>
      <c r="D47" s="1"/>
      <c r="E47" s="1"/>
      <c r="H47" s="30"/>
      <c r="I47" s="1"/>
      <c r="J47" s="8"/>
    </row>
    <row r="48" spans="1:12" ht="15" customHeight="1" x14ac:dyDescent="0.25">
      <c r="A48" s="72" t="s">
        <v>31</v>
      </c>
      <c r="B48" s="73"/>
      <c r="C48" s="64" t="s">
        <v>36</v>
      </c>
      <c r="D48" s="65"/>
      <c r="E48" s="65"/>
      <c r="F48" s="65"/>
      <c r="G48" s="65"/>
      <c r="H48" s="65"/>
      <c r="I48" s="65"/>
      <c r="J48" s="12">
        <f>F34</f>
        <v>0</v>
      </c>
    </row>
    <row r="49" spans="1:10" ht="27" customHeight="1" x14ac:dyDescent="0.25">
      <c r="A49" s="74"/>
      <c r="B49" s="75"/>
      <c r="C49" s="59" t="s">
        <v>43</v>
      </c>
      <c r="D49" s="60"/>
      <c r="E49" s="60"/>
      <c r="F49" s="60"/>
      <c r="G49" s="60"/>
      <c r="H49" s="60"/>
      <c r="I49" s="60"/>
      <c r="J49" s="13">
        <f>+H34</f>
        <v>0</v>
      </c>
    </row>
    <row r="50" spans="1:10" ht="15" customHeight="1" x14ac:dyDescent="0.25">
      <c r="A50" s="74"/>
      <c r="B50" s="75"/>
      <c r="C50" s="59" t="s">
        <v>37</v>
      </c>
      <c r="D50" s="60"/>
      <c r="E50" s="60"/>
      <c r="F50" s="60"/>
      <c r="G50" s="60"/>
      <c r="H50" s="60"/>
      <c r="I50" s="60"/>
      <c r="J50" s="13">
        <f>J34</f>
        <v>0</v>
      </c>
    </row>
    <row r="51" spans="1:10" ht="15" customHeight="1" x14ac:dyDescent="0.25">
      <c r="A51" s="74"/>
      <c r="B51" s="75"/>
      <c r="C51" s="59" t="s">
        <v>38</v>
      </c>
      <c r="D51" s="60"/>
      <c r="E51" s="60"/>
      <c r="F51" s="60"/>
      <c r="G51" s="60"/>
      <c r="H51" s="60"/>
      <c r="I51" s="60"/>
      <c r="J51" s="13">
        <f>K34</f>
        <v>0</v>
      </c>
    </row>
    <row r="52" spans="1:10" ht="15" customHeight="1" x14ac:dyDescent="0.25">
      <c r="A52" s="74"/>
      <c r="B52" s="75"/>
      <c r="C52" s="59" t="s">
        <v>39</v>
      </c>
      <c r="D52" s="60"/>
      <c r="E52" s="60"/>
      <c r="F52" s="60"/>
      <c r="G52" s="60"/>
      <c r="H52" s="60"/>
      <c r="I52" s="60"/>
      <c r="J52" s="14">
        <f>L34</f>
        <v>0</v>
      </c>
    </row>
    <row r="53" spans="1:10" ht="15" customHeight="1" x14ac:dyDescent="0.25">
      <c r="A53" s="74"/>
      <c r="B53" s="75"/>
      <c r="C53" s="59" t="s">
        <v>21</v>
      </c>
      <c r="D53" s="60"/>
      <c r="E53" s="60"/>
      <c r="F53" s="60"/>
      <c r="G53" s="60"/>
      <c r="H53" s="60"/>
      <c r="I53" s="60"/>
      <c r="J53" s="14"/>
    </row>
    <row r="54" spans="1:10" ht="15" customHeight="1" x14ac:dyDescent="0.25">
      <c r="A54" s="74"/>
      <c r="B54" s="75"/>
      <c r="C54" s="59" t="s">
        <v>42</v>
      </c>
      <c r="D54" s="60"/>
      <c r="E54" s="60"/>
      <c r="F54" s="60"/>
      <c r="G54" s="60"/>
      <c r="H54" s="60"/>
      <c r="I54" s="60"/>
      <c r="J54" s="14">
        <f>2*J43</f>
        <v>0</v>
      </c>
    </row>
    <row r="55" spans="1:10" ht="15" customHeight="1" x14ac:dyDescent="0.25">
      <c r="A55" s="74"/>
      <c r="B55" s="75"/>
      <c r="C55" s="59" t="s">
        <v>22</v>
      </c>
      <c r="D55" s="60"/>
      <c r="E55" s="60"/>
      <c r="F55" s="60"/>
      <c r="G55" s="60"/>
      <c r="H55" s="60"/>
      <c r="I55" s="60"/>
      <c r="J55" s="15"/>
    </row>
    <row r="56" spans="1:10" ht="15.75" customHeight="1" thickBot="1" x14ac:dyDescent="0.3">
      <c r="A56" s="76"/>
      <c r="B56" s="77"/>
      <c r="C56" s="62" t="s">
        <v>23</v>
      </c>
      <c r="D56" s="63"/>
      <c r="E56" s="63"/>
      <c r="F56" s="63"/>
      <c r="G56" s="63"/>
      <c r="H56" s="63"/>
      <c r="I56" s="63"/>
      <c r="J56" s="16"/>
    </row>
    <row r="57" spans="1:10" x14ac:dyDescent="0.25">
      <c r="A57" s="1"/>
      <c r="B57" s="1"/>
      <c r="C57" s="1"/>
      <c r="D57" s="1"/>
      <c r="E57" s="1"/>
      <c r="F57" s="30"/>
      <c r="G57" s="1"/>
      <c r="H57" s="30"/>
      <c r="I57" s="1"/>
      <c r="J57" s="8"/>
    </row>
    <row r="58" spans="1:10" ht="15.75" thickBot="1" x14ac:dyDescent="0.3">
      <c r="A58" s="82" t="s">
        <v>25</v>
      </c>
      <c r="B58" s="83"/>
      <c r="C58" s="83"/>
      <c r="D58" s="84"/>
      <c r="E58" s="7">
        <f>J44+J45+J46</f>
        <v>0</v>
      </c>
    </row>
    <row r="59" spans="1:10" ht="15.75" thickBot="1" x14ac:dyDescent="0.3">
      <c r="A59" s="82" t="s">
        <v>24</v>
      </c>
      <c r="B59" s="83"/>
      <c r="C59" s="83"/>
      <c r="D59" s="84"/>
      <c r="E59" s="29">
        <f>(J48+J49+J50+J51+J52+J53+J54+J55+J56)*1.5*470/160</f>
        <v>0</v>
      </c>
    </row>
    <row r="60" spans="1:10" ht="15.75" customHeight="1" thickBot="1" x14ac:dyDescent="0.3">
      <c r="A60" s="82" t="s">
        <v>26</v>
      </c>
      <c r="B60" s="83"/>
      <c r="C60" s="83"/>
      <c r="D60" s="84"/>
      <c r="E60" s="7">
        <f>E58+E59</f>
        <v>0</v>
      </c>
    </row>
  </sheetData>
  <mergeCells count="61">
    <mergeCell ref="A1:K1"/>
    <mergeCell ref="I3:K3"/>
    <mergeCell ref="C3:D3"/>
    <mergeCell ref="E9:L9"/>
    <mergeCell ref="A3:B3"/>
    <mergeCell ref="A4:B4"/>
    <mergeCell ref="A5:B5"/>
    <mergeCell ref="C4:K4"/>
    <mergeCell ref="C5:K5"/>
    <mergeCell ref="G10:H10"/>
    <mergeCell ref="A60:D60"/>
    <mergeCell ref="A7:K7"/>
    <mergeCell ref="A58:D58"/>
    <mergeCell ref="A59:D59"/>
    <mergeCell ref="C52:I52"/>
    <mergeCell ref="C53:I53"/>
    <mergeCell ref="C54:I54"/>
    <mergeCell ref="A41:B46"/>
    <mergeCell ref="C41:I41"/>
    <mergeCell ref="C42:I42"/>
    <mergeCell ref="C43:I43"/>
    <mergeCell ref="C44:I44"/>
    <mergeCell ref="C55:I55"/>
    <mergeCell ref="A34:B34"/>
    <mergeCell ref="C50:I50"/>
    <mergeCell ref="C51:I51"/>
    <mergeCell ref="I10:J10"/>
    <mergeCell ref="C45:I45"/>
    <mergeCell ref="C46:I46"/>
    <mergeCell ref="C48:I48"/>
    <mergeCell ref="C49:I49"/>
    <mergeCell ref="E10:F10"/>
    <mergeCell ref="A38:K38"/>
    <mergeCell ref="C9:C10"/>
    <mergeCell ref="D9:D10"/>
    <mergeCell ref="A48:B56"/>
    <mergeCell ref="A9:B10"/>
    <mergeCell ref="A11:B11"/>
    <mergeCell ref="C56:I56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3:B33"/>
    <mergeCell ref="A27:B27"/>
    <mergeCell ref="A28:B28"/>
    <mergeCell ref="A29:B29"/>
    <mergeCell ref="A30:B30"/>
    <mergeCell ref="A31:B31"/>
  </mergeCells>
  <dataValidations count="4">
    <dataValidation type="list" allowBlank="1" showInputMessage="1" showErrorMessage="1" sqref="G11:G33 I11:I33">
      <formula1>$P$12:$P$13</formula1>
    </dataValidation>
    <dataValidation type="list" allowBlank="1" showInputMessage="1" showErrorMessage="1" sqref="E11:E33">
      <formula1>$O$6:$O$8</formula1>
    </dataValidation>
    <dataValidation allowBlank="1" showInputMessage="1" showErrorMessage="1" errorTitle="Error" sqref="K42"/>
    <dataValidation type="list" allowBlank="1" showInputMessage="1" showErrorMessage="1" sqref="C11:C33">
      <formula1>$P$16:$P$17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Yépez</dc:creator>
  <cp:lastModifiedBy>Juan Francisco Yépez</cp:lastModifiedBy>
  <dcterms:created xsi:type="dcterms:W3CDTF">2022-12-28T14:23:21Z</dcterms:created>
  <dcterms:modified xsi:type="dcterms:W3CDTF">2024-12-18T21:25:33Z</dcterms:modified>
</cp:coreProperties>
</file>